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270" yWindow="165" windowWidth="9315" windowHeight="8985" tabRatio="841" activeTab="2"/>
  </bookViews>
  <sheets>
    <sheet name="classifica generale IOM" sheetId="24" r:id="rId1"/>
    <sheet name="classifica finale IOM" sheetId="23" r:id="rId2"/>
    <sheet name="classifica del giorno IOM" sheetId="35" r:id="rId3"/>
    <sheet name="classifica generale LUNA ROSSA" sheetId="28" r:id="rId4"/>
    <sheet name="classifica generale AC 100" sheetId="36" r:id="rId5"/>
    <sheet name="classifica generale CR914" sheetId="25" r:id="rId6"/>
    <sheet name="classifica del giorno CR+LR" sheetId="27" r:id="rId7"/>
    <sheet name="classifica finale CR 914" sheetId="33" r:id="rId8"/>
    <sheet name="classifica finale Luna Rossa" sheetId="34" r:id="rId9"/>
    <sheet name="maschera IOM " sheetId="31" r:id="rId10"/>
    <sheet name="maschera CR + LR" sheetId="32" r:id="rId11"/>
    <sheet name="Foglio7" sheetId="7" r:id="rId12"/>
    <sheet name="Foglio8" sheetId="8" r:id="rId13"/>
    <sheet name="Foglio9" sheetId="9" r:id="rId14"/>
    <sheet name="Foglio10" sheetId="10" r:id="rId15"/>
    <sheet name="Foglio11" sheetId="11" r:id="rId16"/>
    <sheet name="Foglio12" sheetId="12" r:id="rId17"/>
    <sheet name="Foglio13" sheetId="13" r:id="rId18"/>
    <sheet name="Foglio14" sheetId="14" r:id="rId19"/>
    <sheet name="Foglio15" sheetId="15" r:id="rId20"/>
    <sheet name="Foglio16" sheetId="16" r:id="rId21"/>
  </sheets>
  <definedNames>
    <definedName name="_xlnm.Print_Area" localSheetId="6">'classifica del giorno CR+LR'!$A$4:$S$16</definedName>
    <definedName name="_xlnm.Print_Area" localSheetId="2">'classifica del giorno IOM'!#REF!</definedName>
    <definedName name="_xlnm.Print_Area" localSheetId="7">'classifica finale CR 914'!$A$1:$H$15</definedName>
    <definedName name="_xlnm.Print_Area" localSheetId="1">'classifica finale IOM'!$A$1:$H$37</definedName>
    <definedName name="_xlnm.Print_Area" localSheetId="8">'classifica finale Luna Rossa'!$A$1:$H$14</definedName>
    <definedName name="_xlnm.Print_Area" localSheetId="4">'classifica generale AC 100'!$A$1:$J$2</definedName>
    <definedName name="_xlnm.Print_Area" localSheetId="5">'classifica generale CR914'!$A$1:$J$2</definedName>
    <definedName name="_xlnm.Print_Area" localSheetId="0">'classifica generale IOM'!$B$1:$O$93</definedName>
    <definedName name="_xlnm.Print_Area" localSheetId="3">'classifica generale LUNA ROSSA'!$B$3:$J$16</definedName>
    <definedName name="_xlnm.Print_Area" localSheetId="9">'maschera IOM '!#REF!</definedName>
  </definedNames>
  <calcPr calcId="145621"/>
</workbook>
</file>

<file path=xl/calcChain.xml><?xml version="1.0" encoding="utf-8"?>
<calcChain xmlns="http://schemas.openxmlformats.org/spreadsheetml/2006/main">
  <c r="B204" i="35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O32" i="24" l="1"/>
  <c r="P32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93"/>
  <c r="P35"/>
  <c r="P57"/>
  <c r="P56"/>
  <c r="P55"/>
  <c r="P54"/>
  <c r="P37"/>
  <c r="P53"/>
  <c r="P52"/>
  <c r="P51"/>
  <c r="P50"/>
  <c r="P49"/>
  <c r="P48"/>
  <c r="P47"/>
  <c r="P29"/>
  <c r="P46"/>
  <c r="P45"/>
  <c r="P44"/>
  <c r="P43"/>
  <c r="P42"/>
  <c r="P30"/>
  <c r="P41"/>
  <c r="P40"/>
  <c r="P39"/>
  <c r="P38"/>
  <c r="P36"/>
  <c r="P34"/>
  <c r="P28"/>
  <c r="P33"/>
  <c r="P31"/>
  <c r="P27"/>
  <c r="P25"/>
  <c r="P23"/>
  <c r="P20"/>
  <c r="P26"/>
  <c r="P21"/>
  <c r="P24"/>
  <c r="P19"/>
  <c r="P16"/>
  <c r="P22"/>
  <c r="P11"/>
  <c r="P13"/>
  <c r="P18"/>
  <c r="P15"/>
  <c r="P8"/>
  <c r="P17"/>
  <c r="P14"/>
  <c r="P12"/>
  <c r="P7"/>
  <c r="P9"/>
  <c r="P6"/>
  <c r="P10"/>
  <c r="P5"/>
  <c r="P4"/>
  <c r="B182" i="35" l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181"/>
  <c r="J6" i="36" l="1"/>
  <c r="J7"/>
  <c r="J8"/>
  <c r="J5"/>
  <c r="J10" i="25" l="1"/>
  <c r="O29" i="24" l="1"/>
  <c r="B163" i="35" l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7" i="36" l="1"/>
  <c r="B8" s="1"/>
  <c r="B9" s="1"/>
  <c r="B10" s="1"/>
  <c r="B6"/>
  <c r="O42" i="24" l="1"/>
  <c r="B150" i="35" l="1"/>
  <c r="B151" s="1"/>
  <c r="B152" s="1"/>
  <c r="B153" s="1"/>
  <c r="B154" s="1"/>
  <c r="B155" s="1"/>
  <c r="B156" s="1"/>
  <c r="B157" s="1"/>
  <c r="B158" s="1"/>
  <c r="O44" i="24" l="1"/>
  <c r="O45"/>
  <c r="O46"/>
  <c r="O47"/>
  <c r="O48"/>
  <c r="O49"/>
  <c r="O50"/>
  <c r="O53"/>
  <c r="O51"/>
  <c r="O43" l="1"/>
  <c r="B128" i="35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9" i="28" l="1"/>
  <c r="B10"/>
  <c r="B11"/>
  <c r="J11"/>
  <c r="J9"/>
  <c r="J8"/>
  <c r="O54" i="24" l="1"/>
  <c r="O55"/>
  <c r="O57"/>
  <c r="O35"/>
  <c r="O93"/>
  <c r="O52"/>
  <c r="B88" i="35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O21" i="24" l="1"/>
  <c r="O36"/>
  <c r="J5" i="28" l="1"/>
  <c r="J8" i="25"/>
  <c r="J9"/>
  <c r="J5"/>
  <c r="O18" i="24" l="1"/>
  <c r="O56"/>
  <c r="O8"/>
  <c r="O5"/>
  <c r="O19"/>
  <c r="O27"/>
  <c r="O20"/>
  <c r="O15"/>
  <c r="O34"/>
  <c r="O17"/>
  <c r="O40"/>
  <c r="O30"/>
  <c r="O25"/>
  <c r="O22"/>
  <c r="O39"/>
  <c r="B52" i="35" l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O58" i="24" l="1"/>
  <c r="O41"/>
  <c r="O3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28"/>
  <c r="O12"/>
  <c r="O14"/>
  <c r="B31" i="35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R17"/>
  <c r="R16"/>
  <c r="R15"/>
  <c r="R14"/>
  <c r="R13"/>
  <c r="R12"/>
  <c r="R11"/>
  <c r="R10"/>
  <c r="R9"/>
  <c r="R8"/>
  <c r="R7"/>
  <c r="R6"/>
  <c r="R5"/>
  <c r="R4"/>
  <c r="E5"/>
  <c r="F5"/>
  <c r="G5"/>
  <c r="H5"/>
  <c r="I5"/>
  <c r="J5"/>
  <c r="K5"/>
  <c r="L5"/>
  <c r="M5"/>
  <c r="E6"/>
  <c r="F6"/>
  <c r="G6"/>
  <c r="H6"/>
  <c r="I6"/>
  <c r="J6"/>
  <c r="K6"/>
  <c r="L6"/>
  <c r="M6"/>
  <c r="E7"/>
  <c r="F7"/>
  <c r="G7"/>
  <c r="H7"/>
  <c r="I7"/>
  <c r="J7"/>
  <c r="K7"/>
  <c r="L7"/>
  <c r="M7"/>
  <c r="E8"/>
  <c r="F8"/>
  <c r="G8"/>
  <c r="H8"/>
  <c r="I8"/>
  <c r="J8"/>
  <c r="K8"/>
  <c r="L8"/>
  <c r="M8"/>
  <c r="E9"/>
  <c r="F9"/>
  <c r="G9"/>
  <c r="H9"/>
  <c r="I9"/>
  <c r="J9"/>
  <c r="K9"/>
  <c r="L9"/>
  <c r="M9"/>
  <c r="E10"/>
  <c r="F10"/>
  <c r="G10"/>
  <c r="H10"/>
  <c r="I10"/>
  <c r="J10"/>
  <c r="K10"/>
  <c r="L10"/>
  <c r="M10"/>
  <c r="E11"/>
  <c r="F11"/>
  <c r="G11"/>
  <c r="H11"/>
  <c r="I11"/>
  <c r="J11"/>
  <c r="K11"/>
  <c r="L11"/>
  <c r="M11"/>
  <c r="E12"/>
  <c r="F12"/>
  <c r="G12"/>
  <c r="H12"/>
  <c r="I12"/>
  <c r="J12"/>
  <c r="K12"/>
  <c r="L12"/>
  <c r="M12"/>
  <c r="E13"/>
  <c r="F13"/>
  <c r="G13"/>
  <c r="H13"/>
  <c r="I13"/>
  <c r="J13"/>
  <c r="K13"/>
  <c r="L13"/>
  <c r="M13"/>
  <c r="E14"/>
  <c r="F14"/>
  <c r="G14"/>
  <c r="H14"/>
  <c r="I14"/>
  <c r="J14"/>
  <c r="K14"/>
  <c r="L14"/>
  <c r="M14"/>
  <c r="E15"/>
  <c r="F15"/>
  <c r="G15"/>
  <c r="H15"/>
  <c r="I15"/>
  <c r="J15"/>
  <c r="K15"/>
  <c r="L15"/>
  <c r="M15"/>
  <c r="E16"/>
  <c r="F16"/>
  <c r="G16"/>
  <c r="H16"/>
  <c r="I16"/>
  <c r="J16"/>
  <c r="K16"/>
  <c r="L16"/>
  <c r="M16"/>
  <c r="E17"/>
  <c r="F17"/>
  <c r="G17"/>
  <c r="H17"/>
  <c r="I17"/>
  <c r="J17"/>
  <c r="K17"/>
  <c r="L17"/>
  <c r="M17"/>
  <c r="M4"/>
  <c r="L4"/>
  <c r="K4"/>
  <c r="J4"/>
  <c r="I4"/>
  <c r="H4"/>
  <c r="G4"/>
  <c r="F4"/>
  <c r="E4"/>
  <c r="R26"/>
  <c r="R25"/>
  <c r="R24"/>
  <c r="R23"/>
  <c r="R22"/>
  <c r="R21"/>
  <c r="R20"/>
  <c r="R19"/>
  <c r="R18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J6" i="28"/>
  <c r="J10"/>
  <c r="J7"/>
  <c r="J7" i="25"/>
  <c r="J6"/>
  <c r="O16" i="24"/>
  <c r="O24"/>
  <c r="O11"/>
  <c r="O33"/>
  <c r="O7"/>
  <c r="O6"/>
  <c r="O37"/>
  <c r="O23"/>
  <c r="O9"/>
  <c r="O13"/>
  <c r="O10"/>
  <c r="O26"/>
  <c r="O31"/>
  <c r="O4"/>
  <c r="R4" i="3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C6" i="33"/>
  <c r="C7" s="1"/>
  <c r="C8" s="1"/>
  <c r="C9" s="1"/>
  <c r="C10" s="1"/>
  <c r="C20" i="23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B8" i="27"/>
  <c r="B9" s="1"/>
  <c r="B10" s="1"/>
  <c r="B11" s="1"/>
  <c r="B12" s="1"/>
  <c r="B13" s="1"/>
  <c r="B14" s="1"/>
  <c r="B15" s="1"/>
  <c r="B6" i="25"/>
  <c r="B7" s="1"/>
  <c r="B8" s="1"/>
  <c r="B9" s="1"/>
  <c r="B10" s="1"/>
  <c r="B6" i="28"/>
  <c r="B7" s="1"/>
  <c r="B8" s="1"/>
  <c r="B5" i="24"/>
  <c r="B6" s="1"/>
  <c r="B7" s="1"/>
  <c r="B8" s="1"/>
  <c r="B9" s="1"/>
  <c r="B10" s="1"/>
  <c r="B11" s="1"/>
  <c r="B12" s="1"/>
  <c r="B13" s="1"/>
  <c r="B14" s="1"/>
  <c r="B15" s="1"/>
  <c r="B16" s="1"/>
  <c r="B17" s="1"/>
  <c r="B18" l="1"/>
  <c r="B19" s="1"/>
  <c r="B20" s="1"/>
  <c r="B21" s="1"/>
  <c r="B22" s="1"/>
  <c r="B23" l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l="1"/>
  <c r="B40" s="1"/>
  <c r="B41" s="1"/>
  <c r="B42" s="1"/>
  <c r="B43" s="1"/>
  <c r="B44" s="1"/>
  <c r="B45" s="1"/>
  <c r="B46" s="1"/>
  <c r="B47" s="1"/>
  <c r="B48" s="1"/>
  <c r="B49" l="1"/>
  <c r="B50" s="1"/>
  <c r="B51" s="1"/>
  <c r="B52" s="1"/>
  <c r="B53" s="1"/>
  <c r="B54" s="1"/>
  <c r="B55" s="1"/>
  <c r="B56" l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</calcChain>
</file>

<file path=xl/sharedStrings.xml><?xml version="1.0" encoding="utf-8"?>
<sst xmlns="http://schemas.openxmlformats.org/spreadsheetml/2006/main" count="941" uniqueCount="299">
  <si>
    <t>Concorrenti</t>
  </si>
  <si>
    <t>ARBITRO</t>
  </si>
  <si>
    <t xml:space="preserve">CLASSIFICA FINALE </t>
  </si>
  <si>
    <t>turno</t>
  </si>
  <si>
    <t>Punti</t>
  </si>
  <si>
    <t>concorrente</t>
  </si>
  <si>
    <t>pos.</t>
  </si>
  <si>
    <t>Saccenti P.</t>
  </si>
  <si>
    <t>Macchiarini</t>
  </si>
  <si>
    <t>Marchini G.</t>
  </si>
  <si>
    <t>Concorrente</t>
  </si>
  <si>
    <t>N.Vela</t>
  </si>
  <si>
    <t>1°Pr</t>
  </si>
  <si>
    <t>2°Pr</t>
  </si>
  <si>
    <t>3°Pr</t>
  </si>
  <si>
    <t>4°Pr</t>
  </si>
  <si>
    <t>5°Pr</t>
  </si>
  <si>
    <t>6°Pr</t>
  </si>
  <si>
    <t>7°Pr</t>
  </si>
  <si>
    <t>8°Pr</t>
  </si>
  <si>
    <t>9°Pr</t>
  </si>
  <si>
    <t>Totale</t>
  </si>
  <si>
    <t>Saccenti</t>
  </si>
  <si>
    <t>Marchini</t>
  </si>
  <si>
    <t>Evangelisti</t>
  </si>
  <si>
    <t>10°Pr</t>
  </si>
  <si>
    <t>11°Pr</t>
  </si>
  <si>
    <t>12°Pr</t>
  </si>
  <si>
    <t>13°Pr</t>
  </si>
  <si>
    <t>Frontini</t>
  </si>
  <si>
    <t>Salvini</t>
  </si>
  <si>
    <t>Maggiolini</t>
  </si>
  <si>
    <t>CR914</t>
  </si>
  <si>
    <t>Luna Rossa</t>
  </si>
  <si>
    <t xml:space="preserve">Valsasina </t>
  </si>
  <si>
    <t>RIEPILOGO regata 7 Febbraio 2010</t>
  </si>
  <si>
    <t xml:space="preserve">RIEPILOGO regata  27 febbraio  10  2+C4° regata campionato </t>
  </si>
  <si>
    <t>Macchiarini C.</t>
  </si>
  <si>
    <t>Plati A.</t>
  </si>
  <si>
    <t xml:space="preserve">CR 914 </t>
  </si>
  <si>
    <t xml:space="preserve">Plati A. </t>
  </si>
  <si>
    <t>self</t>
  </si>
  <si>
    <t xml:space="preserve">Punti totali </t>
  </si>
  <si>
    <t>1° classificato</t>
  </si>
  <si>
    <t>2° classificato</t>
  </si>
  <si>
    <t>3° classificato</t>
  </si>
  <si>
    <t>4° classificato</t>
  </si>
  <si>
    <t>5° classificato</t>
  </si>
  <si>
    <t>6° classificato</t>
  </si>
  <si>
    <t>7° classificato</t>
  </si>
  <si>
    <t>8° classificato</t>
  </si>
  <si>
    <t>9° classificato</t>
  </si>
  <si>
    <t>10° classificato</t>
  </si>
  <si>
    <t>11° classificato</t>
  </si>
  <si>
    <t>12° classificato</t>
  </si>
  <si>
    <t>13° classificato</t>
  </si>
  <si>
    <t>14° classificato</t>
  </si>
  <si>
    <t>15° classificato</t>
  </si>
  <si>
    <t>16° classificato</t>
  </si>
  <si>
    <t>17° classificato</t>
  </si>
  <si>
    <t>18° classificato</t>
  </si>
  <si>
    <t>19° classificato</t>
  </si>
  <si>
    <t>20° classificato</t>
  </si>
  <si>
    <t>21° classificato</t>
  </si>
  <si>
    <t>22° classificato</t>
  </si>
  <si>
    <t>23° classificato</t>
  </si>
  <si>
    <t>24° classificato</t>
  </si>
  <si>
    <t>25° classificato</t>
  </si>
  <si>
    <t>26° classificato</t>
  </si>
  <si>
    <t>27° classificato</t>
  </si>
  <si>
    <t>28° classificato</t>
  </si>
  <si>
    <t>29° classificato</t>
  </si>
  <si>
    <t>30° classificato</t>
  </si>
  <si>
    <t xml:space="preserve">Saccenti </t>
  </si>
  <si>
    <t>Accarino</t>
  </si>
  <si>
    <t>Mancuso</t>
  </si>
  <si>
    <t>Aliprandi D.</t>
  </si>
  <si>
    <t>Felcini</t>
  </si>
  <si>
    <t>Aurino V.</t>
  </si>
  <si>
    <t>Donati</t>
  </si>
  <si>
    <t>Borin</t>
  </si>
  <si>
    <t xml:space="preserve">Agnati </t>
  </si>
  <si>
    <t xml:space="preserve">Plati E </t>
  </si>
  <si>
    <t>Baroni</t>
  </si>
  <si>
    <t>Vaccarini</t>
  </si>
  <si>
    <t xml:space="preserve">Evangelisti </t>
  </si>
  <si>
    <t>Plati A</t>
  </si>
  <si>
    <t>Sedini</t>
  </si>
  <si>
    <t>Agnati</t>
  </si>
  <si>
    <t xml:space="preserve">Punti totali con 2 scarti </t>
  </si>
  <si>
    <t>Punti totali con due scarti</t>
  </si>
  <si>
    <t>Salis</t>
  </si>
  <si>
    <t xml:space="preserve">Campionato Sociale 2013 classe Luna Rossa </t>
  </si>
  <si>
    <t>1° prova  27.01</t>
  </si>
  <si>
    <t>Norberto</t>
  </si>
  <si>
    <t xml:space="preserve">RIEPILOGO regata  27 gennaio 2013   - 1a regata campionato </t>
  </si>
  <si>
    <t>14°Pr</t>
  </si>
  <si>
    <t>Totale con Scarti</t>
  </si>
  <si>
    <t>2° prova 10.02</t>
  </si>
  <si>
    <t>3° prova 10.03</t>
  </si>
  <si>
    <t>4° prova  7.04</t>
  </si>
  <si>
    <t>5° prova 28.04</t>
  </si>
  <si>
    <t>8° prova 16.06</t>
  </si>
  <si>
    <t>9° prova 01 .09</t>
  </si>
  <si>
    <t>10° prova  27.10</t>
  </si>
  <si>
    <t>11° prova  10.11</t>
  </si>
  <si>
    <r>
      <t xml:space="preserve">ASSOCIAZIONE MODELLISMO NAVIGANTE - MILANO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Verdana"/>
        <family val="2"/>
      </rPr>
      <t>Campionato Sociale 2013</t>
    </r>
    <r>
      <rPr>
        <sz val="10"/>
        <rFont val="Arial"/>
        <family val="2"/>
      </rPr>
      <t xml:space="preserve">       </t>
    </r>
    <r>
      <rPr>
        <b/>
        <sz val="16"/>
        <color indexed="10"/>
        <rFont val="Verdana"/>
        <family val="2"/>
      </rPr>
      <t>classe IOM</t>
    </r>
  </si>
  <si>
    <t>Aurino C</t>
  </si>
  <si>
    <t>Aurino V</t>
  </si>
  <si>
    <t>Garcia</t>
  </si>
  <si>
    <t>Aurino C.</t>
  </si>
  <si>
    <t xml:space="preserve">Garcia </t>
  </si>
  <si>
    <t xml:space="preserve">Nota: nella regata del 10 Febbraio Plati Emanuele e Andrea sono fuori classifica generale. </t>
  </si>
  <si>
    <t xml:space="preserve">RIEPILOGO regata  10 febbraio 2013   - 2a regata campionato </t>
  </si>
  <si>
    <t xml:space="preserve">RIEPILOGO regata  10 Marzo  2013   - 3a regata campionato </t>
  </si>
  <si>
    <t>ITA 13</t>
  </si>
  <si>
    <t>ITA 24</t>
  </si>
  <si>
    <t>ITA 22</t>
  </si>
  <si>
    <t>ITA 25</t>
  </si>
  <si>
    <t>ITA 77</t>
  </si>
  <si>
    <t>ITA 242</t>
  </si>
  <si>
    <t>ITA 72</t>
  </si>
  <si>
    <t>ITA 46</t>
  </si>
  <si>
    <t>ITA 150</t>
  </si>
  <si>
    <t>ITA - 171</t>
  </si>
  <si>
    <t>ITA 163</t>
  </si>
  <si>
    <t>ITA 81</t>
  </si>
  <si>
    <t>ITA 48</t>
  </si>
  <si>
    <t>ITA 11</t>
  </si>
  <si>
    <t>SUI 119</t>
  </si>
  <si>
    <t>ITA 84</t>
  </si>
  <si>
    <t>ITA 99</t>
  </si>
  <si>
    <t>ITA 191</t>
  </si>
  <si>
    <t>ITA 106</t>
  </si>
  <si>
    <t>ITA - 90</t>
  </si>
  <si>
    <t>ITA 27</t>
  </si>
  <si>
    <t>ITA 71</t>
  </si>
  <si>
    <t>ITA 145</t>
  </si>
  <si>
    <t>ITA 17</t>
  </si>
  <si>
    <t>ITA 18</t>
  </si>
  <si>
    <t>ITA 672</t>
  </si>
  <si>
    <t>ITA 45</t>
  </si>
  <si>
    <t>ITA 167</t>
  </si>
  <si>
    <t>ITA 1</t>
  </si>
  <si>
    <t>ITA 848</t>
  </si>
  <si>
    <t>ITA 303</t>
  </si>
  <si>
    <t>Borin F.</t>
  </si>
  <si>
    <t xml:space="preserve">  Longhi M.</t>
  </si>
  <si>
    <t xml:space="preserve">  Puthod P.</t>
  </si>
  <si>
    <t>Rudoni G.</t>
  </si>
  <si>
    <t>Gardini G.</t>
  </si>
  <si>
    <t>Pedrini R.</t>
  </si>
  <si>
    <t>Mancuso D.</t>
  </si>
  <si>
    <t>Cardin V.</t>
  </si>
  <si>
    <t>Calì M.</t>
  </si>
  <si>
    <t>Mazzini L.</t>
  </si>
  <si>
    <t>Accarino A.</t>
  </si>
  <si>
    <t>Borin G.</t>
  </si>
  <si>
    <t>Ragno E.</t>
  </si>
  <si>
    <t>Favini R.</t>
  </si>
  <si>
    <t>Montanelli E.</t>
  </si>
  <si>
    <t>Ventrone S.</t>
  </si>
  <si>
    <t>Donati A.</t>
  </si>
  <si>
    <t>Galluzzi A.</t>
  </si>
  <si>
    <t>Agnati P.</t>
  </si>
  <si>
    <t>Baroni N.</t>
  </si>
  <si>
    <t>Lazzarin O.</t>
  </si>
  <si>
    <t>Abruzzese L.</t>
  </si>
  <si>
    <t>Gorletta V.</t>
  </si>
  <si>
    <t>D'Amico G.</t>
  </si>
  <si>
    <t>Frontini E.</t>
  </si>
  <si>
    <t>Salis A.</t>
  </si>
  <si>
    <t>Galli O.</t>
  </si>
  <si>
    <t>Sedini L.</t>
  </si>
  <si>
    <t>FRA-86</t>
  </si>
  <si>
    <t>PAD 12</t>
  </si>
  <si>
    <t>31° classificato</t>
  </si>
  <si>
    <t>32° classificato</t>
  </si>
  <si>
    <t>33° classificato</t>
  </si>
  <si>
    <t>39° classificato</t>
  </si>
  <si>
    <t>40° classificato</t>
  </si>
  <si>
    <t>41° classificato</t>
  </si>
  <si>
    <t>42° classificato</t>
  </si>
  <si>
    <t>43° classificato</t>
  </si>
  <si>
    <t>44° classificato</t>
  </si>
  <si>
    <t>45° classificato</t>
  </si>
  <si>
    <t>46° classificato</t>
  </si>
  <si>
    <t>47° classificato</t>
  </si>
  <si>
    <t>48° classificato</t>
  </si>
  <si>
    <t>49° classificato</t>
  </si>
  <si>
    <t>50° classificato</t>
  </si>
  <si>
    <t>51° classificato</t>
  </si>
  <si>
    <t>52° classificato</t>
  </si>
  <si>
    <t>53° classificato</t>
  </si>
  <si>
    <t>54° classificato</t>
  </si>
  <si>
    <t>55° classificato</t>
  </si>
  <si>
    <t>56° classificato</t>
  </si>
  <si>
    <t>57° classificato</t>
  </si>
  <si>
    <t>58° classificato</t>
  </si>
  <si>
    <t>59° classificato</t>
  </si>
  <si>
    <t>60° classificato</t>
  </si>
  <si>
    <t>61° classificato</t>
  </si>
  <si>
    <t>62° classificato</t>
  </si>
  <si>
    <t>63° classificato</t>
  </si>
  <si>
    <t>64° classificato</t>
  </si>
  <si>
    <t>65° classificato</t>
  </si>
  <si>
    <t>66° classificato</t>
  </si>
  <si>
    <t>67° classificato</t>
  </si>
  <si>
    <t>68° classificato</t>
  </si>
  <si>
    <t>69° classificato</t>
  </si>
  <si>
    <t>70° classificato</t>
  </si>
  <si>
    <t>71° classificato</t>
  </si>
  <si>
    <t>72° classificato</t>
  </si>
  <si>
    <t>73° classificato</t>
  </si>
  <si>
    <t xml:space="preserve">Favini R </t>
  </si>
  <si>
    <t xml:space="preserve">Frontini E. </t>
  </si>
  <si>
    <t>RIEPILOGO 2° regata  24 Marzo</t>
  </si>
  <si>
    <t>Salvini P.</t>
  </si>
  <si>
    <t xml:space="preserve">1° regata  24 Febbraio  ANNULLATA </t>
  </si>
  <si>
    <t>1° prova 24.02</t>
  </si>
  <si>
    <t>2° prova 24.03</t>
  </si>
  <si>
    <t>3° prova 25.04</t>
  </si>
  <si>
    <t>4° prova 23. 06</t>
  </si>
  <si>
    <t>5° prova 15.09</t>
  </si>
  <si>
    <t>6° prova 06.10</t>
  </si>
  <si>
    <t>Plati E.</t>
  </si>
  <si>
    <r>
      <t xml:space="preserve">ASSOCIAZIONE MODELLISMO NAVIGANTE - MILANO   </t>
    </r>
    <r>
      <rPr>
        <sz val="16"/>
        <rFont val="Arial"/>
        <family val="2"/>
      </rPr>
      <t xml:space="preserve">                                                                                                                                                  </t>
    </r>
    <r>
      <rPr>
        <b/>
        <sz val="16"/>
        <rFont val="Verdana"/>
        <family val="2"/>
      </rPr>
      <t>Campionato Sociale 2013</t>
    </r>
    <r>
      <rPr>
        <sz val="16"/>
        <rFont val="Arial"/>
        <family val="2"/>
      </rPr>
      <t xml:space="preserve">       </t>
    </r>
    <r>
      <rPr>
        <b/>
        <sz val="16"/>
        <color indexed="10"/>
        <rFont val="Verdana"/>
        <family val="2"/>
      </rPr>
      <t>classe CR914</t>
    </r>
  </si>
  <si>
    <r>
      <t xml:space="preserve">ASSOCIAZIONE MODELLISMO NAVIGANTE - MILANO   </t>
    </r>
    <r>
      <rPr>
        <sz val="16"/>
        <rFont val="Arial"/>
        <family val="2"/>
      </rPr>
      <t xml:space="preserve">                                                                                                                                                  </t>
    </r>
    <r>
      <rPr>
        <b/>
        <sz val="16"/>
        <rFont val="Verdana"/>
        <family val="2"/>
      </rPr>
      <t>Campionato Sociale 2013</t>
    </r>
    <r>
      <rPr>
        <sz val="16"/>
        <rFont val="Arial"/>
        <family val="2"/>
      </rPr>
      <t xml:space="preserve">       </t>
    </r>
    <r>
      <rPr>
        <b/>
        <sz val="16"/>
        <color indexed="10"/>
        <rFont val="Verdana"/>
        <family val="2"/>
      </rPr>
      <t>classe LUNA ROSSA</t>
    </r>
  </si>
  <si>
    <t>Campionato Sociale 2013 classe IOM</t>
  </si>
  <si>
    <t xml:space="preserve">Campionato Sociale 2013 classe CR 914 </t>
  </si>
  <si>
    <t>Zizzadoro D</t>
  </si>
  <si>
    <t xml:space="preserve">Rao A. </t>
  </si>
  <si>
    <t>Baschieri G.</t>
  </si>
  <si>
    <t xml:space="preserve">RIEPILOGO regata  28 Aprile  2013   - 5a regata campionato </t>
  </si>
  <si>
    <t>Puthod</t>
  </si>
  <si>
    <t>Calì</t>
  </si>
  <si>
    <t>Abruzzese</t>
  </si>
  <si>
    <t>Meda</t>
  </si>
  <si>
    <t>Favini</t>
  </si>
  <si>
    <t>D'Amico</t>
  </si>
  <si>
    <t>Giuliani</t>
  </si>
  <si>
    <t>Ventura C.</t>
  </si>
  <si>
    <t>Ventura M.</t>
  </si>
  <si>
    <t>Ventura S.</t>
  </si>
  <si>
    <t xml:space="preserve">Ventura C. </t>
  </si>
  <si>
    <t xml:space="preserve">Meda </t>
  </si>
  <si>
    <t xml:space="preserve"> </t>
  </si>
  <si>
    <t>RIEPILOGO 3° regata  25 Aprile</t>
  </si>
  <si>
    <t>Mazza</t>
  </si>
  <si>
    <t>Baronchelli</t>
  </si>
  <si>
    <t>Montanelli</t>
  </si>
  <si>
    <t>Perego</t>
  </si>
  <si>
    <t>Bertolotti</t>
  </si>
  <si>
    <t>AC 100</t>
  </si>
  <si>
    <t>6° prova 18.05</t>
  </si>
  <si>
    <t xml:space="preserve">RIEPILOGO regata  18 Maggio  2013   - 6a regata campionato </t>
  </si>
  <si>
    <t>Maggiolioni</t>
  </si>
  <si>
    <t>7° prova 9.06</t>
  </si>
  <si>
    <t>Penta</t>
  </si>
  <si>
    <t>D' Amico</t>
  </si>
  <si>
    <t>Ragno</t>
  </si>
  <si>
    <t>Castellani</t>
  </si>
  <si>
    <t>Bovi</t>
  </si>
  <si>
    <t>Aliprandi</t>
  </si>
  <si>
    <t>Santoro</t>
  </si>
  <si>
    <t>Pavoni</t>
  </si>
  <si>
    <t>Marco Cali</t>
  </si>
  <si>
    <t xml:space="preserve">Penta G. </t>
  </si>
  <si>
    <t xml:space="preserve">Santoro </t>
  </si>
  <si>
    <t xml:space="preserve">Baroni G </t>
  </si>
  <si>
    <t>Baroni N</t>
  </si>
  <si>
    <t xml:space="preserve">RIEPILOGO regata  9 Giugno  2013   - 7a regata campionato </t>
  </si>
  <si>
    <t xml:space="preserve">RIEPILOGO regata  16 Giugno  2013   - 8° regata campionato </t>
  </si>
  <si>
    <t xml:space="preserve">Baroni G. </t>
  </si>
  <si>
    <t>RIEPILOGO 4° regata  23 Giugno</t>
  </si>
  <si>
    <t xml:space="preserve">Salvini </t>
  </si>
  <si>
    <t xml:space="preserve">Bertolotti </t>
  </si>
  <si>
    <t xml:space="preserve">Montanelli </t>
  </si>
  <si>
    <t>Bortolotti</t>
  </si>
  <si>
    <t xml:space="preserve">Frontini </t>
  </si>
  <si>
    <r>
      <t xml:space="preserve">ASSOCIAZIONE MODELLISMO NAVIGANTE - MILANO   </t>
    </r>
    <r>
      <rPr>
        <sz val="16"/>
        <rFont val="Arial"/>
        <family val="2"/>
      </rPr>
      <t xml:space="preserve">                                                                                                                                                  </t>
    </r>
    <r>
      <rPr>
        <b/>
        <sz val="16"/>
        <rFont val="Verdana"/>
        <family val="2"/>
      </rPr>
      <t>Campionato Sociale 2013</t>
    </r>
    <r>
      <rPr>
        <sz val="16"/>
        <rFont val="Arial"/>
        <family val="2"/>
      </rPr>
      <t xml:space="preserve">       </t>
    </r>
    <r>
      <rPr>
        <sz val="16"/>
        <color rgb="FF00B0F0"/>
        <rFont val="Arial"/>
        <family val="2"/>
      </rPr>
      <t>classe AC 100</t>
    </r>
  </si>
  <si>
    <t xml:space="preserve">RIEPILOGO regata  1 Settembre   2013   9°  regata campionato </t>
  </si>
  <si>
    <t>Catellani</t>
  </si>
  <si>
    <t xml:space="preserve">Catellani C. </t>
  </si>
  <si>
    <t xml:space="preserve">RIEPILOGO 5° regata  15 Settembre </t>
  </si>
  <si>
    <t>Plati E</t>
  </si>
  <si>
    <t xml:space="preserve">RIEPILOGO 5° regata  6 Ottobre </t>
  </si>
  <si>
    <t>Saccenti          A</t>
  </si>
  <si>
    <t>Macchiarini     A</t>
  </si>
  <si>
    <t>Evangelisti      A</t>
  </si>
  <si>
    <t>Marchini         A</t>
  </si>
  <si>
    <t>Salvini              B</t>
  </si>
  <si>
    <t xml:space="preserve">RIEPILOGO regata  27 Ottobre   2013   10°  regata campionato </t>
  </si>
  <si>
    <t>Patrini</t>
  </si>
  <si>
    <t xml:space="preserve">Patrini P. </t>
  </si>
  <si>
    <t>Punti totali con 3 scarti  sulle regate disputate</t>
  </si>
  <si>
    <t>Cardin</t>
  </si>
  <si>
    <t>Gorletta</t>
  </si>
  <si>
    <t xml:space="preserve">RIEPILOGO regata  10 Novembre 2013   - 11°  regata campionato </t>
  </si>
</sst>
</file>

<file path=xl/styles.xml><?xml version="1.0" encoding="utf-8"?>
<styleSheet xmlns="http://schemas.openxmlformats.org/spreadsheetml/2006/main">
  <fonts count="47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56"/>
      <name val="Verdana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4"/>
      <name val="Verdana"/>
      <family val="2"/>
    </font>
    <font>
      <b/>
      <sz val="16"/>
      <color indexed="10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name val="Arial"/>
      <family val="2"/>
    </font>
    <font>
      <b/>
      <i/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12"/>
      <name val="Verdana"/>
      <family val="2"/>
    </font>
    <font>
      <sz val="12"/>
      <name val="Verdana"/>
      <family val="2"/>
    </font>
    <font>
      <sz val="14"/>
      <name val="Verdana"/>
      <family val="2"/>
    </font>
    <font>
      <b/>
      <sz val="14"/>
      <color indexed="8"/>
      <name val="Arial"/>
      <family val="2"/>
    </font>
    <font>
      <b/>
      <sz val="12"/>
      <color indexed="10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sz val="9"/>
      <color indexed="9"/>
      <name val="Geneva"/>
    </font>
    <font>
      <sz val="16"/>
      <name val="Arial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6"/>
      <color indexed="12"/>
      <name val="Verdana"/>
      <family val="2"/>
    </font>
    <font>
      <b/>
      <sz val="16"/>
      <color indexed="56"/>
      <name val="Verdana"/>
      <family val="2"/>
    </font>
    <font>
      <b/>
      <sz val="16"/>
      <color indexed="8"/>
      <name val="Arial"/>
      <family val="2"/>
    </font>
    <font>
      <b/>
      <i/>
      <sz val="16"/>
      <color indexed="10"/>
      <name val="Arial"/>
      <family val="2"/>
    </font>
    <font>
      <b/>
      <sz val="16"/>
      <color indexed="10"/>
      <name val="Arial"/>
      <family val="2"/>
    </font>
    <font>
      <b/>
      <sz val="12"/>
      <color rgb="FFFF0000"/>
      <name val="Verdana"/>
      <family val="2"/>
    </font>
    <font>
      <sz val="8"/>
      <color rgb="FFFF0000"/>
      <name val="Verdana"/>
      <family val="2"/>
    </font>
    <font>
      <sz val="14"/>
      <color indexed="8"/>
      <name val="Verdana"/>
      <family val="2"/>
    </font>
    <font>
      <b/>
      <sz val="14"/>
      <color indexed="8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b/>
      <sz val="12"/>
      <name val="Arial"/>
      <family val="2"/>
    </font>
    <font>
      <b/>
      <sz val="12"/>
      <color rgb="FF00B0F0"/>
      <name val="Verdana"/>
      <family val="2"/>
    </font>
    <font>
      <sz val="8"/>
      <color rgb="FF00B0F0"/>
      <name val="Verdana"/>
      <family val="2"/>
    </font>
    <font>
      <sz val="16"/>
      <color rgb="FF00B0F0"/>
      <name val="Arial"/>
      <family val="2"/>
    </font>
    <font>
      <b/>
      <i/>
      <sz val="12"/>
      <color rgb="FF0070C0"/>
      <name val="Arial"/>
      <family val="2"/>
    </font>
    <font>
      <sz val="14"/>
      <color indexed="12"/>
      <name val="Verdana"/>
      <family val="2"/>
    </font>
    <font>
      <b/>
      <sz val="14"/>
      <color indexed="12"/>
      <name val="Verdana"/>
      <family val="2"/>
    </font>
    <font>
      <sz val="14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4" fillId="0" borderId="0">
      <protection locked="0"/>
    </xf>
    <xf numFmtId="0" fontId="6" fillId="0" borderId="0"/>
  </cellStyleXfs>
  <cellXfs count="3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18" fillId="4" borderId="18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23" xfId="0" applyFont="1" applyBorder="1"/>
    <xf numFmtId="0" fontId="1" fillId="0" borderId="24" xfId="0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0" fontId="3" fillId="0" borderId="25" xfId="0" applyFont="1" applyBorder="1"/>
    <xf numFmtId="0" fontId="1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26" xfId="0" applyBorder="1"/>
    <xf numFmtId="0" fontId="1" fillId="0" borderId="27" xfId="0" applyFont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7" borderId="0" xfId="0" applyFill="1"/>
    <xf numFmtId="0" fontId="34" fillId="0" borderId="1" xfId="0" applyFont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9" fillId="0" borderId="35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5" borderId="41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Continuous" vertical="center" wrapText="1"/>
    </xf>
    <xf numFmtId="0" fontId="26" fillId="0" borderId="40" xfId="0" applyFont="1" applyBorder="1" applyAlignment="1">
      <alignment horizontal="center" vertical="center" wrapText="1"/>
    </xf>
    <xf numFmtId="0" fontId="28" fillId="2" borderId="42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25" fillId="0" borderId="26" xfId="0" applyFont="1" applyBorder="1"/>
    <xf numFmtId="0" fontId="26" fillId="5" borderId="39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Continuous" vertical="center" wrapText="1"/>
    </xf>
    <xf numFmtId="0" fontId="26" fillId="0" borderId="16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/>
    </xf>
    <xf numFmtId="0" fontId="31" fillId="0" borderId="15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19" fillId="0" borderId="52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" xfId="0" applyFont="1" applyBorder="1"/>
    <xf numFmtId="0" fontId="12" fillId="0" borderId="41" xfId="0" applyFont="1" applyBorder="1" applyAlignment="1">
      <alignment horizontal="center" vertical="center"/>
    </xf>
    <xf numFmtId="0" fontId="1" fillId="6" borderId="35" xfId="0" applyFont="1" applyFill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3" fillId="0" borderId="15" xfId="0" applyFont="1" applyBorder="1"/>
    <xf numFmtId="0" fontId="0" fillId="0" borderId="15" xfId="0" applyBorder="1"/>
    <xf numFmtId="0" fontId="1" fillId="6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37" fillId="0" borderId="42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38" fillId="9" borderId="5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2" borderId="36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3" fillId="0" borderId="2" xfId="0" applyFont="1" applyBorder="1"/>
    <xf numFmtId="0" fontId="3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6" fillId="0" borderId="0" xfId="0" applyFont="1"/>
    <xf numFmtId="0" fontId="22" fillId="0" borderId="16" xfId="0" applyFont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3" fillId="0" borderId="14" xfId="0" applyFont="1" applyBorder="1"/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/>
    </xf>
    <xf numFmtId="0" fontId="1" fillId="0" borderId="0" xfId="0" applyFont="1"/>
    <xf numFmtId="0" fontId="0" fillId="0" borderId="62" xfId="0" applyBorder="1"/>
    <xf numFmtId="0" fontId="1" fillId="6" borderId="6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wrapText="1"/>
    </xf>
    <xf numFmtId="0" fontId="9" fillId="2" borderId="64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" fillId="6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/>
    </xf>
    <xf numFmtId="0" fontId="40" fillId="0" borderId="21" xfId="0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/>
    </xf>
    <xf numFmtId="0" fontId="43" fillId="0" borderId="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" fillId="0" borderId="20" xfId="0" applyFont="1" applyBorder="1"/>
    <xf numFmtId="0" fontId="9" fillId="2" borderId="37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40" fillId="0" borderId="15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/>
    </xf>
    <xf numFmtId="0" fontId="13" fillId="9" borderId="27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center"/>
    </xf>
    <xf numFmtId="0" fontId="8" fillId="5" borderId="47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45" xfId="0" applyFont="1" applyFill="1" applyBorder="1" applyAlignment="1">
      <alignment horizontal="center" vertical="center" wrapText="1"/>
    </xf>
    <xf numFmtId="0" fontId="29" fillId="2" borderId="46" xfId="0" applyFont="1" applyFill="1" applyBorder="1" applyAlignment="1">
      <alignment horizontal="center" vertical="center" wrapText="1"/>
    </xf>
    <xf numFmtId="0" fontId="29" fillId="2" borderId="47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/>
    </xf>
    <xf numFmtId="0" fontId="45" fillId="2" borderId="44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4" fillId="0" borderId="1" xfId="0" applyFont="1" applyBorder="1"/>
    <xf numFmtId="0" fontId="4" fillId="0" borderId="27" xfId="0" applyFont="1" applyBorder="1"/>
    <xf numFmtId="0" fontId="10" fillId="0" borderId="10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45" fillId="2" borderId="51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Continuous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45" fillId="2" borderId="10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5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5" fillId="0" borderId="57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10" fillId="0" borderId="27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/>
    </xf>
    <xf numFmtId="0" fontId="45" fillId="2" borderId="14" xfId="0" applyFont="1" applyFill="1" applyBorder="1" applyAlignment="1">
      <alignment horizontal="center" vertical="center" wrapText="1"/>
    </xf>
    <xf numFmtId="0" fontId="45" fillId="2" borderId="26" xfId="0" applyFont="1" applyFill="1" applyBorder="1" applyAlignment="1">
      <alignment horizontal="center" vertical="center" wrapText="1"/>
    </xf>
  </cellXfs>
  <cellStyles count="3">
    <cellStyle name="Default" xfId="1"/>
    <cellStyle name="Normale" xfId="0" builtinId="0"/>
    <cellStyle name="Normale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0</xdr:rowOff>
    </xdr:from>
    <xdr:to>
      <xdr:col>3</xdr:col>
      <xdr:colOff>1647825</xdr:colOff>
      <xdr:row>10</xdr:row>
      <xdr:rowOff>85725</xdr:rowOff>
    </xdr:to>
    <xdr:pic>
      <xdr:nvPicPr>
        <xdr:cNvPr id="1406" name="Picture 1" descr="logoAMON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" y="0"/>
          <a:ext cx="208597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6"/>
  <sheetViews>
    <sheetView topLeftCell="A40" zoomScale="70" zoomScaleNormal="70" workbookViewId="0">
      <selection activeCell="R3" sqref="R3"/>
    </sheetView>
  </sheetViews>
  <sheetFormatPr defaultRowHeight="12.75"/>
  <cols>
    <col min="1" max="1" width="7.7109375" customWidth="1"/>
    <col min="2" max="2" width="6.140625" customWidth="1"/>
    <col min="3" max="3" width="22.7109375" style="2" customWidth="1"/>
    <col min="4" max="4" width="12" style="2" customWidth="1"/>
    <col min="5" max="14" width="11" style="2" customWidth="1"/>
    <col min="15" max="15" width="11.5703125" style="2" customWidth="1"/>
    <col min="16" max="16" width="24.85546875" style="2" customWidth="1"/>
    <col min="18" max="18" width="20.140625" customWidth="1"/>
    <col min="19" max="19" width="11.85546875" customWidth="1"/>
    <col min="20" max="20" width="9.140625" customWidth="1"/>
  </cols>
  <sheetData>
    <row r="1" spans="1:19" ht="13.5" thickBot="1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9" ht="66.75" customHeight="1" thickTop="1" thickBot="1">
      <c r="A2" s="11"/>
      <c r="B2" s="208" t="s">
        <v>106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10"/>
      <c r="R2" t="s">
        <v>246</v>
      </c>
    </row>
    <row r="3" spans="1:19" ht="76.5" customHeight="1" thickTop="1" thickBot="1">
      <c r="B3" s="249"/>
      <c r="C3" s="250" t="s">
        <v>0</v>
      </c>
      <c r="D3" s="251" t="s">
        <v>93</v>
      </c>
      <c r="E3" s="252" t="s">
        <v>98</v>
      </c>
      <c r="F3" s="252" t="s">
        <v>99</v>
      </c>
      <c r="G3" s="252" t="s">
        <v>100</v>
      </c>
      <c r="H3" s="252" t="s">
        <v>101</v>
      </c>
      <c r="I3" s="252" t="s">
        <v>254</v>
      </c>
      <c r="J3" s="252" t="s">
        <v>257</v>
      </c>
      <c r="K3" s="252" t="s">
        <v>102</v>
      </c>
      <c r="L3" s="253" t="s">
        <v>103</v>
      </c>
      <c r="M3" s="253" t="s">
        <v>104</v>
      </c>
      <c r="N3" s="254" t="s">
        <v>105</v>
      </c>
      <c r="O3" s="255" t="s">
        <v>42</v>
      </c>
      <c r="P3" s="256" t="s">
        <v>295</v>
      </c>
      <c r="R3" s="156"/>
    </row>
    <row r="4" spans="1:19" ht="24.75" customHeight="1" thickTop="1">
      <c r="B4" s="257">
        <v>1</v>
      </c>
      <c r="C4" s="258" t="s">
        <v>76</v>
      </c>
      <c r="D4" s="259">
        <v>142</v>
      </c>
      <c r="E4" s="260">
        <v>150</v>
      </c>
      <c r="F4" s="260">
        <v>125</v>
      </c>
      <c r="G4" s="260">
        <v>146</v>
      </c>
      <c r="H4" s="261">
        <v>146</v>
      </c>
      <c r="I4" s="261">
        <v>150</v>
      </c>
      <c r="J4" s="261">
        <v>146</v>
      </c>
      <c r="K4" s="260">
        <v>0</v>
      </c>
      <c r="L4" s="260">
        <v>150</v>
      </c>
      <c r="M4" s="262">
        <v>150</v>
      </c>
      <c r="N4" s="262">
        <v>142</v>
      </c>
      <c r="O4" s="263">
        <f t="shared" ref="O4:O35" si="0">SUM(D4:N4)</f>
        <v>1447</v>
      </c>
      <c r="P4" s="264">
        <f t="shared" ref="P4:P35" si="1">SUM(D4:N4)-LARGE((D4:M4),10)-LARGE((D4:M4),9)-LARGE((D4:M4),8)</f>
        <v>1180</v>
      </c>
      <c r="R4" s="143" t="s">
        <v>43</v>
      </c>
      <c r="S4" s="144">
        <v>150</v>
      </c>
    </row>
    <row r="5" spans="1:19" ht="24.75" customHeight="1">
      <c r="B5" s="265">
        <f t="shared" ref="B5:B76" si="2">B4+1</f>
        <v>2</v>
      </c>
      <c r="C5" s="266" t="s">
        <v>75</v>
      </c>
      <c r="D5" s="267">
        <v>146</v>
      </c>
      <c r="E5" s="27">
        <v>142</v>
      </c>
      <c r="F5" s="27">
        <v>121</v>
      </c>
      <c r="G5" s="27">
        <v>121</v>
      </c>
      <c r="H5" s="268">
        <v>0</v>
      </c>
      <c r="I5" s="27">
        <v>146</v>
      </c>
      <c r="J5" s="27">
        <v>129</v>
      </c>
      <c r="K5" s="27">
        <v>0</v>
      </c>
      <c r="L5" s="27">
        <v>129</v>
      </c>
      <c r="M5" s="269">
        <v>121</v>
      </c>
      <c r="N5" s="269">
        <v>113</v>
      </c>
      <c r="O5" s="270">
        <f t="shared" si="0"/>
        <v>1168</v>
      </c>
      <c r="P5" s="271">
        <f t="shared" si="1"/>
        <v>1047</v>
      </c>
      <c r="R5" s="143" t="s">
        <v>44</v>
      </c>
      <c r="S5" s="144">
        <v>146</v>
      </c>
    </row>
    <row r="6" spans="1:19" ht="24.75" customHeight="1">
      <c r="B6" s="265">
        <f t="shared" si="2"/>
        <v>3</v>
      </c>
      <c r="C6" s="266" t="s">
        <v>73</v>
      </c>
      <c r="D6" s="267">
        <v>0</v>
      </c>
      <c r="E6" s="268">
        <v>125</v>
      </c>
      <c r="F6" s="268">
        <v>55</v>
      </c>
      <c r="G6" s="268">
        <v>88</v>
      </c>
      <c r="H6" s="268">
        <v>125</v>
      </c>
      <c r="I6" s="268">
        <v>137</v>
      </c>
      <c r="J6" s="268">
        <v>121</v>
      </c>
      <c r="K6" s="27">
        <v>150</v>
      </c>
      <c r="L6" s="27">
        <v>133</v>
      </c>
      <c r="M6" s="269">
        <v>129</v>
      </c>
      <c r="N6" s="269">
        <v>125</v>
      </c>
      <c r="O6" s="270">
        <f t="shared" si="0"/>
        <v>1188</v>
      </c>
      <c r="P6" s="271">
        <f t="shared" si="1"/>
        <v>1045</v>
      </c>
      <c r="R6" s="143" t="s">
        <v>45</v>
      </c>
      <c r="S6" s="144">
        <v>142</v>
      </c>
    </row>
    <row r="7" spans="1:19" ht="24.75" customHeight="1">
      <c r="B7" s="265">
        <f t="shared" si="2"/>
        <v>4</v>
      </c>
      <c r="C7" s="272" t="s">
        <v>74</v>
      </c>
      <c r="D7" s="273">
        <v>137</v>
      </c>
      <c r="E7" s="274">
        <v>146</v>
      </c>
      <c r="F7" s="274">
        <v>104</v>
      </c>
      <c r="G7" s="274">
        <v>129</v>
      </c>
      <c r="H7" s="275">
        <v>142</v>
      </c>
      <c r="I7" s="275">
        <v>0</v>
      </c>
      <c r="J7" s="275">
        <v>0</v>
      </c>
      <c r="K7" s="275">
        <v>0</v>
      </c>
      <c r="L7" s="268">
        <v>146</v>
      </c>
      <c r="M7" s="276">
        <v>142</v>
      </c>
      <c r="N7" s="277">
        <v>0</v>
      </c>
      <c r="O7" s="270">
        <f t="shared" si="0"/>
        <v>946</v>
      </c>
      <c r="P7" s="271">
        <f t="shared" si="1"/>
        <v>946</v>
      </c>
      <c r="R7" s="143" t="s">
        <v>46</v>
      </c>
      <c r="S7" s="144">
        <v>137</v>
      </c>
    </row>
    <row r="8" spans="1:19" ht="24.75" customHeight="1">
      <c r="B8" s="265">
        <f t="shared" si="2"/>
        <v>5</v>
      </c>
      <c r="C8" s="278" t="s">
        <v>157</v>
      </c>
      <c r="D8" s="273">
        <v>150</v>
      </c>
      <c r="E8" s="275">
        <v>133</v>
      </c>
      <c r="F8" s="274">
        <v>100</v>
      </c>
      <c r="G8" s="274">
        <v>137</v>
      </c>
      <c r="H8" s="275">
        <v>0</v>
      </c>
      <c r="I8" s="274">
        <v>129</v>
      </c>
      <c r="J8" s="274">
        <v>0</v>
      </c>
      <c r="K8" s="274">
        <v>0</v>
      </c>
      <c r="L8" s="274">
        <v>0</v>
      </c>
      <c r="M8" s="277">
        <v>146</v>
      </c>
      <c r="N8" s="277">
        <v>150</v>
      </c>
      <c r="O8" s="270">
        <f t="shared" si="0"/>
        <v>945</v>
      </c>
      <c r="P8" s="271">
        <f t="shared" si="1"/>
        <v>945</v>
      </c>
      <c r="R8" s="143" t="s">
        <v>47</v>
      </c>
      <c r="S8" s="144">
        <v>133</v>
      </c>
    </row>
    <row r="9" spans="1:19" ht="24.75" customHeight="1">
      <c r="B9" s="265">
        <f t="shared" si="2"/>
        <v>6</v>
      </c>
      <c r="C9" s="279" t="s">
        <v>83</v>
      </c>
      <c r="D9" s="267">
        <v>117</v>
      </c>
      <c r="E9" s="27">
        <v>113</v>
      </c>
      <c r="F9" s="268">
        <v>63</v>
      </c>
      <c r="G9" s="268">
        <v>100</v>
      </c>
      <c r="H9" s="268">
        <v>108</v>
      </c>
      <c r="I9" s="268">
        <v>133</v>
      </c>
      <c r="J9" s="268">
        <v>0</v>
      </c>
      <c r="K9" s="268">
        <v>146</v>
      </c>
      <c r="L9" s="268">
        <v>121</v>
      </c>
      <c r="M9" s="280">
        <v>104</v>
      </c>
      <c r="N9" s="269">
        <v>80</v>
      </c>
      <c r="O9" s="270">
        <f t="shared" si="0"/>
        <v>1085</v>
      </c>
      <c r="P9" s="271">
        <f t="shared" si="1"/>
        <v>922</v>
      </c>
      <c r="R9" s="143" t="s">
        <v>48</v>
      </c>
      <c r="S9" s="144">
        <v>129</v>
      </c>
    </row>
    <row r="10" spans="1:19" ht="24.75" customHeight="1">
      <c r="B10" s="265">
        <f t="shared" si="2"/>
        <v>7</v>
      </c>
      <c r="C10" s="266" t="s">
        <v>214</v>
      </c>
      <c r="D10" s="267">
        <v>0</v>
      </c>
      <c r="E10" s="268">
        <v>0</v>
      </c>
      <c r="F10" s="268">
        <v>92</v>
      </c>
      <c r="G10" s="268">
        <v>113</v>
      </c>
      <c r="H10" s="268">
        <v>129</v>
      </c>
      <c r="I10" s="268">
        <v>142</v>
      </c>
      <c r="J10" s="268">
        <v>137</v>
      </c>
      <c r="K10" s="268">
        <v>142</v>
      </c>
      <c r="L10" s="268">
        <v>137</v>
      </c>
      <c r="M10" s="280">
        <v>0</v>
      </c>
      <c r="N10" s="269">
        <v>0</v>
      </c>
      <c r="O10" s="270">
        <f t="shared" si="0"/>
        <v>892</v>
      </c>
      <c r="P10" s="271">
        <f t="shared" si="1"/>
        <v>892</v>
      </c>
      <c r="R10" s="143" t="s">
        <v>49</v>
      </c>
      <c r="S10" s="144">
        <v>125</v>
      </c>
    </row>
    <row r="11" spans="1:19" ht="24.75" customHeight="1">
      <c r="B11" s="265">
        <f t="shared" si="2"/>
        <v>8</v>
      </c>
      <c r="C11" s="281" t="s">
        <v>169</v>
      </c>
      <c r="D11" s="267">
        <v>0</v>
      </c>
      <c r="E11" s="282">
        <v>0</v>
      </c>
      <c r="F11" s="275">
        <v>31</v>
      </c>
      <c r="G11" s="275">
        <v>0</v>
      </c>
      <c r="H11" s="275">
        <v>133</v>
      </c>
      <c r="I11" s="274">
        <v>125</v>
      </c>
      <c r="J11" s="274">
        <v>133</v>
      </c>
      <c r="K11" s="274">
        <v>0</v>
      </c>
      <c r="L11" s="27">
        <v>142</v>
      </c>
      <c r="M11" s="277">
        <v>137</v>
      </c>
      <c r="N11" s="277">
        <v>129</v>
      </c>
      <c r="O11" s="270">
        <f t="shared" si="0"/>
        <v>830</v>
      </c>
      <c r="P11" s="271">
        <f t="shared" si="1"/>
        <v>830</v>
      </c>
      <c r="R11" s="143" t="s">
        <v>50</v>
      </c>
      <c r="S11" s="144">
        <v>121</v>
      </c>
    </row>
    <row r="12" spans="1:19" ht="24.75" customHeight="1">
      <c r="B12" s="265">
        <f t="shared" si="2"/>
        <v>9</v>
      </c>
      <c r="C12" s="279" t="s">
        <v>88</v>
      </c>
      <c r="D12" s="267">
        <v>125</v>
      </c>
      <c r="E12" s="27">
        <v>108</v>
      </c>
      <c r="F12" s="27">
        <v>67</v>
      </c>
      <c r="G12" s="27">
        <v>92</v>
      </c>
      <c r="H12" s="268">
        <v>100</v>
      </c>
      <c r="I12" s="27">
        <v>113</v>
      </c>
      <c r="J12" s="27">
        <v>100</v>
      </c>
      <c r="K12" s="27">
        <v>0</v>
      </c>
      <c r="L12" s="27">
        <v>100</v>
      </c>
      <c r="M12" s="269">
        <v>0</v>
      </c>
      <c r="N12" s="269">
        <v>88</v>
      </c>
      <c r="O12" s="270">
        <f t="shared" si="0"/>
        <v>893</v>
      </c>
      <c r="P12" s="271">
        <f t="shared" si="1"/>
        <v>826</v>
      </c>
      <c r="R12" s="143" t="s">
        <v>51</v>
      </c>
      <c r="S12" s="144">
        <v>117</v>
      </c>
    </row>
    <row r="13" spans="1:19" ht="24.75" customHeight="1">
      <c r="B13" s="265">
        <f t="shared" si="2"/>
        <v>10</v>
      </c>
      <c r="C13" s="266" t="s">
        <v>79</v>
      </c>
      <c r="D13" s="267">
        <v>129</v>
      </c>
      <c r="E13" s="27">
        <v>129</v>
      </c>
      <c r="F13" s="268">
        <v>76</v>
      </c>
      <c r="G13" s="27">
        <v>0</v>
      </c>
      <c r="H13" s="268">
        <v>113</v>
      </c>
      <c r="I13" s="268">
        <v>0</v>
      </c>
      <c r="J13" s="268">
        <v>0</v>
      </c>
      <c r="K13" s="27">
        <v>0</v>
      </c>
      <c r="L13" s="27">
        <v>125</v>
      </c>
      <c r="M13" s="269">
        <v>125</v>
      </c>
      <c r="N13" s="269">
        <v>117</v>
      </c>
      <c r="O13" s="270">
        <f t="shared" si="0"/>
        <v>814</v>
      </c>
      <c r="P13" s="271">
        <f t="shared" si="1"/>
        <v>814</v>
      </c>
      <c r="R13" s="143" t="s">
        <v>52</v>
      </c>
      <c r="S13" s="144">
        <v>113</v>
      </c>
    </row>
    <row r="14" spans="1:19" ht="24.75" customHeight="1">
      <c r="B14" s="265">
        <f t="shared" si="2"/>
        <v>11</v>
      </c>
      <c r="C14" s="266" t="s">
        <v>23</v>
      </c>
      <c r="D14" s="267">
        <v>113</v>
      </c>
      <c r="E14" s="268">
        <v>104</v>
      </c>
      <c r="F14" s="268">
        <v>59</v>
      </c>
      <c r="G14" s="268">
        <v>96</v>
      </c>
      <c r="H14" s="268">
        <v>104</v>
      </c>
      <c r="I14" s="27">
        <v>0</v>
      </c>
      <c r="J14" s="27">
        <v>0</v>
      </c>
      <c r="K14" s="27">
        <v>137</v>
      </c>
      <c r="L14" s="27">
        <v>117</v>
      </c>
      <c r="M14" s="269">
        <v>0</v>
      </c>
      <c r="N14" s="269">
        <v>72</v>
      </c>
      <c r="O14" s="270">
        <f t="shared" si="0"/>
        <v>802</v>
      </c>
      <c r="P14" s="271">
        <f t="shared" si="1"/>
        <v>802</v>
      </c>
      <c r="R14" s="143" t="s">
        <v>53</v>
      </c>
      <c r="S14" s="144">
        <v>108</v>
      </c>
    </row>
    <row r="15" spans="1:19" ht="24.75" customHeight="1">
      <c r="B15" s="265">
        <f t="shared" si="2"/>
        <v>12</v>
      </c>
      <c r="C15" s="279" t="s">
        <v>87</v>
      </c>
      <c r="D15" s="267">
        <v>104</v>
      </c>
      <c r="E15" s="27">
        <v>92</v>
      </c>
      <c r="F15" s="268">
        <v>39</v>
      </c>
      <c r="G15" s="268">
        <v>84</v>
      </c>
      <c r="H15" s="268">
        <v>92</v>
      </c>
      <c r="I15" s="27">
        <v>117</v>
      </c>
      <c r="J15" s="27">
        <v>96</v>
      </c>
      <c r="K15" s="27">
        <v>0</v>
      </c>
      <c r="L15" s="27">
        <v>0</v>
      </c>
      <c r="M15" s="269">
        <v>92</v>
      </c>
      <c r="N15" s="269">
        <v>96</v>
      </c>
      <c r="O15" s="270">
        <f t="shared" si="0"/>
        <v>812</v>
      </c>
      <c r="P15" s="271">
        <f t="shared" si="1"/>
        <v>773</v>
      </c>
      <c r="R15" s="143" t="s">
        <v>54</v>
      </c>
      <c r="S15" s="144">
        <v>104</v>
      </c>
    </row>
    <row r="16" spans="1:19" ht="24.75" customHeight="1">
      <c r="B16" s="265">
        <f t="shared" si="2"/>
        <v>13</v>
      </c>
      <c r="C16" s="272" t="s">
        <v>154</v>
      </c>
      <c r="D16" s="267">
        <v>0</v>
      </c>
      <c r="E16" s="282">
        <v>0</v>
      </c>
      <c r="F16" s="283">
        <v>113</v>
      </c>
      <c r="G16" s="275">
        <v>125</v>
      </c>
      <c r="H16" s="275">
        <v>137</v>
      </c>
      <c r="I16" s="275">
        <v>0</v>
      </c>
      <c r="J16" s="275">
        <v>117</v>
      </c>
      <c r="K16" s="268">
        <v>0</v>
      </c>
      <c r="L16" s="275">
        <v>0</v>
      </c>
      <c r="M16" s="276">
        <v>133</v>
      </c>
      <c r="N16" s="277">
        <v>137</v>
      </c>
      <c r="O16" s="270">
        <f t="shared" si="0"/>
        <v>762</v>
      </c>
      <c r="P16" s="271">
        <f t="shared" si="1"/>
        <v>762</v>
      </c>
      <c r="R16" s="143" t="s">
        <v>55</v>
      </c>
      <c r="S16" s="144">
        <v>100</v>
      </c>
    </row>
    <row r="17" spans="2:19" ht="24.75" customHeight="1">
      <c r="B17" s="265">
        <f t="shared" si="2"/>
        <v>14</v>
      </c>
      <c r="C17" s="266" t="s">
        <v>8</v>
      </c>
      <c r="D17" s="267">
        <v>108</v>
      </c>
      <c r="E17" s="27">
        <v>100</v>
      </c>
      <c r="F17" s="27">
        <v>35</v>
      </c>
      <c r="G17" s="268">
        <v>72</v>
      </c>
      <c r="H17" s="268">
        <v>88</v>
      </c>
      <c r="I17" s="27">
        <v>0</v>
      </c>
      <c r="J17" s="27">
        <v>88</v>
      </c>
      <c r="K17" s="27">
        <v>133</v>
      </c>
      <c r="L17" s="27">
        <v>92</v>
      </c>
      <c r="M17" s="269">
        <v>72</v>
      </c>
      <c r="N17" s="269">
        <v>67</v>
      </c>
      <c r="O17" s="270">
        <f t="shared" si="0"/>
        <v>855</v>
      </c>
      <c r="P17" s="271">
        <f t="shared" si="1"/>
        <v>748</v>
      </c>
      <c r="R17" s="143" t="s">
        <v>56</v>
      </c>
      <c r="S17" s="144">
        <v>96</v>
      </c>
    </row>
    <row r="18" spans="2:19" ht="24.75" customHeight="1">
      <c r="B18" s="265">
        <f t="shared" si="2"/>
        <v>15</v>
      </c>
      <c r="C18" s="266" t="s">
        <v>171</v>
      </c>
      <c r="D18" s="267">
        <v>96</v>
      </c>
      <c r="E18" s="268">
        <v>0</v>
      </c>
      <c r="F18" s="268">
        <v>22</v>
      </c>
      <c r="G18" s="268">
        <v>63</v>
      </c>
      <c r="H18" s="268">
        <v>67</v>
      </c>
      <c r="I18" s="27">
        <v>0</v>
      </c>
      <c r="J18" s="27">
        <v>104</v>
      </c>
      <c r="K18" s="27">
        <v>121</v>
      </c>
      <c r="L18" s="27">
        <v>113</v>
      </c>
      <c r="M18" s="269">
        <v>84</v>
      </c>
      <c r="N18" s="269">
        <v>84</v>
      </c>
      <c r="O18" s="270">
        <f t="shared" si="0"/>
        <v>754</v>
      </c>
      <c r="P18" s="271">
        <f t="shared" si="1"/>
        <v>732</v>
      </c>
      <c r="R18" s="143" t="s">
        <v>57</v>
      </c>
      <c r="S18" s="144">
        <v>92</v>
      </c>
    </row>
    <row r="19" spans="2:19" ht="24.75" customHeight="1">
      <c r="B19" s="265">
        <f t="shared" si="2"/>
        <v>16</v>
      </c>
      <c r="C19" s="266" t="s">
        <v>78</v>
      </c>
      <c r="D19" s="267">
        <v>133</v>
      </c>
      <c r="E19" s="268">
        <v>121</v>
      </c>
      <c r="F19" s="27">
        <v>88</v>
      </c>
      <c r="G19" s="27">
        <v>117</v>
      </c>
      <c r="H19" s="268">
        <v>0</v>
      </c>
      <c r="I19" s="274">
        <v>0</v>
      </c>
      <c r="J19" s="27">
        <v>0</v>
      </c>
      <c r="K19" s="27">
        <v>0</v>
      </c>
      <c r="L19" s="274">
        <v>0</v>
      </c>
      <c r="M19" s="269">
        <v>113</v>
      </c>
      <c r="N19" s="269">
        <v>108</v>
      </c>
      <c r="O19" s="270">
        <f t="shared" si="0"/>
        <v>680</v>
      </c>
      <c r="P19" s="271">
        <f t="shared" si="1"/>
        <v>680</v>
      </c>
      <c r="R19" s="143" t="s">
        <v>58</v>
      </c>
      <c r="S19" s="144">
        <v>88</v>
      </c>
    </row>
    <row r="20" spans="2:19" ht="24.75" customHeight="1">
      <c r="B20" s="265">
        <f t="shared" si="2"/>
        <v>17</v>
      </c>
      <c r="C20" s="272" t="s">
        <v>158</v>
      </c>
      <c r="D20" s="267">
        <v>0</v>
      </c>
      <c r="E20" s="282">
        <v>0</v>
      </c>
      <c r="F20" s="275">
        <v>96</v>
      </c>
      <c r="G20" s="275">
        <v>142</v>
      </c>
      <c r="H20" s="275">
        <v>0</v>
      </c>
      <c r="I20" s="274">
        <v>0</v>
      </c>
      <c r="J20" s="274">
        <v>142</v>
      </c>
      <c r="K20" s="274">
        <v>0</v>
      </c>
      <c r="L20" s="275">
        <v>0</v>
      </c>
      <c r="M20" s="277">
        <v>117</v>
      </c>
      <c r="N20" s="277">
        <v>133</v>
      </c>
      <c r="O20" s="270">
        <f t="shared" si="0"/>
        <v>630</v>
      </c>
      <c r="P20" s="271">
        <f t="shared" si="1"/>
        <v>630</v>
      </c>
      <c r="R20" s="143" t="s">
        <v>59</v>
      </c>
      <c r="S20" s="144">
        <v>84</v>
      </c>
    </row>
    <row r="21" spans="2:19" ht="24.75" customHeight="1">
      <c r="B21" s="265">
        <f t="shared" si="2"/>
        <v>18</v>
      </c>
      <c r="C21" s="284" t="s">
        <v>215</v>
      </c>
      <c r="D21" s="267">
        <v>0</v>
      </c>
      <c r="E21" s="282">
        <v>0</v>
      </c>
      <c r="F21" s="268">
        <v>26</v>
      </c>
      <c r="G21" s="268">
        <v>67</v>
      </c>
      <c r="H21" s="268">
        <v>0</v>
      </c>
      <c r="I21" s="27">
        <v>108</v>
      </c>
      <c r="J21" s="27">
        <v>0</v>
      </c>
      <c r="K21" s="27">
        <v>125</v>
      </c>
      <c r="L21" s="27">
        <v>96</v>
      </c>
      <c r="M21" s="269">
        <v>100</v>
      </c>
      <c r="N21" s="269">
        <v>92</v>
      </c>
      <c r="O21" s="270">
        <f t="shared" si="0"/>
        <v>614</v>
      </c>
      <c r="P21" s="271">
        <f t="shared" si="1"/>
        <v>614</v>
      </c>
      <c r="R21" s="143" t="s">
        <v>60</v>
      </c>
      <c r="S21" s="144">
        <v>80</v>
      </c>
    </row>
    <row r="22" spans="2:19" ht="24.75" customHeight="1">
      <c r="B22" s="265">
        <f t="shared" si="2"/>
        <v>19</v>
      </c>
      <c r="C22" s="266" t="s">
        <v>31</v>
      </c>
      <c r="D22" s="267">
        <v>0</v>
      </c>
      <c r="E22" s="268">
        <v>96</v>
      </c>
      <c r="F22" s="268">
        <v>0</v>
      </c>
      <c r="G22" s="268">
        <v>0</v>
      </c>
      <c r="H22" s="268">
        <v>72</v>
      </c>
      <c r="I22" s="27">
        <v>108</v>
      </c>
      <c r="J22" s="27">
        <v>0</v>
      </c>
      <c r="K22" s="27">
        <v>113</v>
      </c>
      <c r="L22" s="27">
        <v>108</v>
      </c>
      <c r="M22" s="269">
        <v>88</v>
      </c>
      <c r="N22" s="269">
        <v>0</v>
      </c>
      <c r="O22" s="270">
        <f t="shared" si="0"/>
        <v>585</v>
      </c>
      <c r="P22" s="271">
        <f t="shared" si="1"/>
        <v>585</v>
      </c>
      <c r="R22" s="143" t="s">
        <v>61</v>
      </c>
      <c r="S22" s="144">
        <v>76</v>
      </c>
    </row>
    <row r="23" spans="2:19" ht="24.75" customHeight="1">
      <c r="B23" s="265">
        <f t="shared" si="2"/>
        <v>20</v>
      </c>
      <c r="C23" s="266" t="s">
        <v>85</v>
      </c>
      <c r="D23" s="267">
        <v>0</v>
      </c>
      <c r="E23" s="285">
        <v>117</v>
      </c>
      <c r="F23" s="268">
        <v>0</v>
      </c>
      <c r="G23" s="268">
        <v>0</v>
      </c>
      <c r="H23" s="268">
        <v>117</v>
      </c>
      <c r="I23" s="268">
        <v>121</v>
      </c>
      <c r="J23" s="268">
        <v>0</v>
      </c>
      <c r="K23" s="27">
        <v>0</v>
      </c>
      <c r="L23" s="268">
        <v>0</v>
      </c>
      <c r="M23" s="269">
        <v>108</v>
      </c>
      <c r="N23" s="269">
        <v>0</v>
      </c>
      <c r="O23" s="270">
        <f t="shared" si="0"/>
        <v>463</v>
      </c>
      <c r="P23" s="271">
        <f t="shared" si="1"/>
        <v>463</v>
      </c>
      <c r="R23" s="143" t="s">
        <v>62</v>
      </c>
      <c r="S23" s="144">
        <v>72</v>
      </c>
    </row>
    <row r="24" spans="2:19" ht="24.75" customHeight="1">
      <c r="B24" s="265">
        <f t="shared" si="2"/>
        <v>21</v>
      </c>
      <c r="C24" s="272" t="s">
        <v>148</v>
      </c>
      <c r="D24" s="267">
        <v>0</v>
      </c>
      <c r="E24" s="267">
        <v>0</v>
      </c>
      <c r="F24" s="275">
        <v>142</v>
      </c>
      <c r="G24" s="275">
        <v>0</v>
      </c>
      <c r="H24" s="275">
        <v>150</v>
      </c>
      <c r="I24" s="274">
        <v>0</v>
      </c>
      <c r="J24" s="274">
        <v>150</v>
      </c>
      <c r="K24" s="275">
        <v>0</v>
      </c>
      <c r="L24" s="275">
        <v>0</v>
      </c>
      <c r="M24" s="276">
        <v>0</v>
      </c>
      <c r="N24" s="286">
        <v>0</v>
      </c>
      <c r="O24" s="270">
        <f t="shared" si="0"/>
        <v>442</v>
      </c>
      <c r="P24" s="271">
        <f t="shared" si="1"/>
        <v>442</v>
      </c>
      <c r="R24" s="143" t="s">
        <v>63</v>
      </c>
      <c r="S24" s="144">
        <v>67</v>
      </c>
    </row>
    <row r="25" spans="2:19" ht="24.75" customHeight="1">
      <c r="B25" s="265">
        <f t="shared" si="2"/>
        <v>22</v>
      </c>
      <c r="C25" s="287" t="s">
        <v>77</v>
      </c>
      <c r="D25" s="273">
        <v>121</v>
      </c>
      <c r="E25" s="288">
        <v>0</v>
      </c>
      <c r="F25" s="275">
        <v>0</v>
      </c>
      <c r="G25" s="275">
        <v>150</v>
      </c>
      <c r="H25" s="275">
        <v>0</v>
      </c>
      <c r="I25" s="274">
        <v>0</v>
      </c>
      <c r="J25" s="274">
        <v>0</v>
      </c>
      <c r="K25" s="274">
        <v>0</v>
      </c>
      <c r="L25" s="275">
        <v>0</v>
      </c>
      <c r="M25" s="277">
        <v>0</v>
      </c>
      <c r="N25" s="286">
        <v>146</v>
      </c>
      <c r="O25" s="270">
        <f t="shared" si="0"/>
        <v>417</v>
      </c>
      <c r="P25" s="271">
        <f t="shared" si="1"/>
        <v>417</v>
      </c>
      <c r="R25" s="143" t="s">
        <v>64</v>
      </c>
      <c r="S25" s="144">
        <v>63</v>
      </c>
    </row>
    <row r="26" spans="2:19" ht="24.75" customHeight="1">
      <c r="B26" s="265">
        <f t="shared" si="2"/>
        <v>23</v>
      </c>
      <c r="C26" s="289" t="s">
        <v>167</v>
      </c>
      <c r="D26" s="267">
        <v>0</v>
      </c>
      <c r="E26" s="267">
        <v>0</v>
      </c>
      <c r="F26" s="283">
        <v>47</v>
      </c>
      <c r="G26" s="275">
        <v>104</v>
      </c>
      <c r="H26" s="275">
        <v>121</v>
      </c>
      <c r="I26" s="274">
        <v>0</v>
      </c>
      <c r="J26" s="274">
        <v>0</v>
      </c>
      <c r="K26" s="275">
        <v>129</v>
      </c>
      <c r="L26" s="268">
        <v>0</v>
      </c>
      <c r="M26" s="276">
        <v>0</v>
      </c>
      <c r="N26" s="286">
        <v>0</v>
      </c>
      <c r="O26" s="270">
        <f t="shared" si="0"/>
        <v>401</v>
      </c>
      <c r="P26" s="271">
        <f t="shared" si="1"/>
        <v>401</v>
      </c>
      <c r="R26" s="143" t="s">
        <v>65</v>
      </c>
      <c r="S26" s="144">
        <v>59</v>
      </c>
    </row>
    <row r="27" spans="2:19" ht="24.75" customHeight="1">
      <c r="B27" s="265">
        <f t="shared" si="2"/>
        <v>24</v>
      </c>
      <c r="C27" s="287" t="s">
        <v>110</v>
      </c>
      <c r="D27" s="273">
        <v>0</v>
      </c>
      <c r="E27" s="288">
        <v>137</v>
      </c>
      <c r="F27" s="275">
        <v>0</v>
      </c>
      <c r="G27" s="275">
        <v>133</v>
      </c>
      <c r="H27" s="275">
        <v>0</v>
      </c>
      <c r="I27" s="274">
        <v>0</v>
      </c>
      <c r="J27" s="274">
        <v>0</v>
      </c>
      <c r="K27" s="274">
        <v>0</v>
      </c>
      <c r="L27" s="275">
        <v>0</v>
      </c>
      <c r="M27" s="277">
        <v>0</v>
      </c>
      <c r="N27" s="286">
        <v>0</v>
      </c>
      <c r="O27" s="270">
        <f t="shared" si="0"/>
        <v>270</v>
      </c>
      <c r="P27" s="271">
        <f t="shared" si="1"/>
        <v>270</v>
      </c>
      <c r="R27" s="143" t="s">
        <v>66</v>
      </c>
      <c r="S27" s="144">
        <v>55</v>
      </c>
    </row>
    <row r="28" spans="2:19" ht="24.75" customHeight="1">
      <c r="B28" s="265">
        <f t="shared" si="2"/>
        <v>25</v>
      </c>
      <c r="C28" s="290" t="s">
        <v>84</v>
      </c>
      <c r="D28" s="267">
        <v>100</v>
      </c>
      <c r="E28" s="291">
        <v>88</v>
      </c>
      <c r="F28" s="27">
        <v>0</v>
      </c>
      <c r="G28" s="268">
        <v>0</v>
      </c>
      <c r="H28" s="268">
        <v>0</v>
      </c>
      <c r="I28" s="27">
        <v>0</v>
      </c>
      <c r="J28" s="27">
        <v>0</v>
      </c>
      <c r="K28" s="27">
        <v>0</v>
      </c>
      <c r="L28" s="268">
        <v>0</v>
      </c>
      <c r="M28" s="269">
        <v>76</v>
      </c>
      <c r="N28" s="292">
        <v>0</v>
      </c>
      <c r="O28" s="270">
        <f t="shared" si="0"/>
        <v>264</v>
      </c>
      <c r="P28" s="271">
        <f t="shared" si="1"/>
        <v>264</v>
      </c>
      <c r="R28" s="143" t="s">
        <v>67</v>
      </c>
      <c r="S28" s="144">
        <v>51</v>
      </c>
    </row>
    <row r="29" spans="2:19" ht="24.75" customHeight="1">
      <c r="B29" s="265">
        <f t="shared" si="2"/>
        <v>26</v>
      </c>
      <c r="C29" s="289" t="s">
        <v>283</v>
      </c>
      <c r="D29" s="267">
        <v>0</v>
      </c>
      <c r="E29" s="267">
        <v>0</v>
      </c>
      <c r="F29" s="283">
        <v>0</v>
      </c>
      <c r="G29" s="275">
        <v>0</v>
      </c>
      <c r="H29" s="275">
        <v>0</v>
      </c>
      <c r="I29" s="274">
        <v>0</v>
      </c>
      <c r="J29" s="274">
        <v>0</v>
      </c>
      <c r="K29" s="27">
        <v>0</v>
      </c>
      <c r="L29" s="275">
        <v>104</v>
      </c>
      <c r="M29" s="277">
        <v>80</v>
      </c>
      <c r="N29" s="286">
        <v>76</v>
      </c>
      <c r="O29" s="270">
        <f t="shared" si="0"/>
        <v>260</v>
      </c>
      <c r="P29" s="271">
        <f t="shared" si="1"/>
        <v>260</v>
      </c>
      <c r="R29" s="143" t="s">
        <v>68</v>
      </c>
      <c r="S29" s="144">
        <v>47</v>
      </c>
    </row>
    <row r="30" spans="2:19" ht="24.75" customHeight="1">
      <c r="B30" s="265">
        <f t="shared" si="2"/>
        <v>27</v>
      </c>
      <c r="C30" s="287" t="s">
        <v>153</v>
      </c>
      <c r="D30" s="267">
        <v>0</v>
      </c>
      <c r="E30" s="267">
        <v>0</v>
      </c>
      <c r="F30" s="283">
        <v>117</v>
      </c>
      <c r="G30" s="275">
        <v>0</v>
      </c>
      <c r="H30" s="275">
        <v>0</v>
      </c>
      <c r="I30" s="274">
        <v>0</v>
      </c>
      <c r="J30" s="274">
        <v>0</v>
      </c>
      <c r="K30" s="274">
        <v>0</v>
      </c>
      <c r="L30" s="275">
        <v>0</v>
      </c>
      <c r="M30" s="277">
        <v>0</v>
      </c>
      <c r="N30" s="286">
        <v>121</v>
      </c>
      <c r="O30" s="270">
        <f t="shared" si="0"/>
        <v>238</v>
      </c>
      <c r="P30" s="271">
        <f t="shared" si="1"/>
        <v>238</v>
      </c>
      <c r="R30" s="143" t="s">
        <v>69</v>
      </c>
      <c r="S30" s="144">
        <v>43</v>
      </c>
    </row>
    <row r="31" spans="2:19" ht="24.75" customHeight="1">
      <c r="B31" s="265">
        <f t="shared" si="2"/>
        <v>28</v>
      </c>
      <c r="C31" s="289" t="s">
        <v>244</v>
      </c>
      <c r="D31" s="267">
        <v>0</v>
      </c>
      <c r="E31" s="267">
        <v>0</v>
      </c>
      <c r="F31" s="275">
        <v>0</v>
      </c>
      <c r="G31" s="275">
        <v>0</v>
      </c>
      <c r="H31" s="275">
        <v>80</v>
      </c>
      <c r="I31" s="274">
        <v>0</v>
      </c>
      <c r="J31" s="274">
        <v>125</v>
      </c>
      <c r="K31" s="274">
        <v>0</v>
      </c>
      <c r="L31" s="275">
        <v>0</v>
      </c>
      <c r="M31" s="277">
        <v>0</v>
      </c>
      <c r="N31" s="286">
        <v>0</v>
      </c>
      <c r="O31" s="270">
        <f t="shared" si="0"/>
        <v>205</v>
      </c>
      <c r="P31" s="271">
        <f t="shared" si="1"/>
        <v>205</v>
      </c>
      <c r="R31" s="143" t="s">
        <v>70</v>
      </c>
      <c r="S31" s="144">
        <v>39</v>
      </c>
    </row>
    <row r="32" spans="2:19" ht="24.75" customHeight="1">
      <c r="B32" s="265">
        <f t="shared" si="2"/>
        <v>29</v>
      </c>
      <c r="C32" s="293" t="s">
        <v>294</v>
      </c>
      <c r="D32" s="131">
        <v>0</v>
      </c>
      <c r="E32" s="131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104">
        <v>96</v>
      </c>
      <c r="N32" s="294">
        <v>100</v>
      </c>
      <c r="O32" s="270">
        <f t="shared" si="0"/>
        <v>196</v>
      </c>
      <c r="P32" s="271">
        <f t="shared" si="1"/>
        <v>196</v>
      </c>
      <c r="R32" s="143" t="s">
        <v>71</v>
      </c>
      <c r="S32" s="144">
        <v>35</v>
      </c>
    </row>
    <row r="33" spans="2:19" ht="24.75" customHeight="1">
      <c r="B33" s="265">
        <f t="shared" si="2"/>
        <v>30</v>
      </c>
      <c r="C33" s="289" t="s">
        <v>243</v>
      </c>
      <c r="D33" s="267">
        <v>0</v>
      </c>
      <c r="E33" s="267">
        <v>0</v>
      </c>
      <c r="F33" s="275">
        <v>0</v>
      </c>
      <c r="G33" s="275">
        <v>0</v>
      </c>
      <c r="H33" s="275">
        <v>96</v>
      </c>
      <c r="I33" s="275">
        <v>0</v>
      </c>
      <c r="J33" s="275">
        <v>92</v>
      </c>
      <c r="K33" s="274">
        <v>0</v>
      </c>
      <c r="L33" s="275">
        <v>0</v>
      </c>
      <c r="M33" s="277">
        <v>0</v>
      </c>
      <c r="N33" s="286">
        <v>0</v>
      </c>
      <c r="O33" s="270">
        <f t="shared" si="0"/>
        <v>188</v>
      </c>
      <c r="P33" s="271">
        <f t="shared" si="1"/>
        <v>188</v>
      </c>
      <c r="R33" s="143" t="s">
        <v>72</v>
      </c>
      <c r="S33" s="144">
        <v>31</v>
      </c>
    </row>
    <row r="34" spans="2:19" ht="24.75" customHeight="1">
      <c r="B34" s="265">
        <f t="shared" si="2"/>
        <v>31</v>
      </c>
      <c r="C34" s="287" t="s">
        <v>146</v>
      </c>
      <c r="D34" s="267">
        <v>0</v>
      </c>
      <c r="E34" s="267">
        <v>0</v>
      </c>
      <c r="F34" s="275">
        <v>150</v>
      </c>
      <c r="G34" s="275">
        <v>0</v>
      </c>
      <c r="H34" s="275">
        <v>0</v>
      </c>
      <c r="I34" s="274">
        <v>0</v>
      </c>
      <c r="J34" s="274">
        <v>0</v>
      </c>
      <c r="K34" s="274">
        <v>0</v>
      </c>
      <c r="L34" s="275">
        <v>0</v>
      </c>
      <c r="M34" s="277">
        <v>0</v>
      </c>
      <c r="N34" s="286">
        <v>0</v>
      </c>
      <c r="O34" s="270">
        <f t="shared" si="0"/>
        <v>150</v>
      </c>
      <c r="P34" s="271">
        <f t="shared" si="1"/>
        <v>150</v>
      </c>
      <c r="R34" s="143" t="s">
        <v>176</v>
      </c>
      <c r="S34" s="144">
        <v>26</v>
      </c>
    </row>
    <row r="35" spans="2:19" ht="24.75" customHeight="1">
      <c r="B35" s="265">
        <f t="shared" si="2"/>
        <v>32</v>
      </c>
      <c r="C35" s="289" t="s">
        <v>168</v>
      </c>
      <c r="D35" s="267">
        <v>0</v>
      </c>
      <c r="E35" s="267">
        <v>0</v>
      </c>
      <c r="F35" s="283">
        <v>43</v>
      </c>
      <c r="G35" s="275">
        <v>0</v>
      </c>
      <c r="H35" s="275">
        <v>0</v>
      </c>
      <c r="I35" s="274">
        <v>0</v>
      </c>
      <c r="J35" s="274">
        <v>0</v>
      </c>
      <c r="K35" s="274">
        <v>0</v>
      </c>
      <c r="L35" s="275">
        <v>0</v>
      </c>
      <c r="M35" s="277">
        <v>0</v>
      </c>
      <c r="N35" s="286">
        <v>104</v>
      </c>
      <c r="O35" s="270">
        <f t="shared" si="0"/>
        <v>147</v>
      </c>
      <c r="P35" s="271">
        <f t="shared" si="1"/>
        <v>147</v>
      </c>
      <c r="R35" s="143" t="s">
        <v>177</v>
      </c>
      <c r="S35" s="144">
        <v>22</v>
      </c>
    </row>
    <row r="36" spans="2:19" ht="24.75" customHeight="1">
      <c r="B36" s="265">
        <f t="shared" si="2"/>
        <v>33</v>
      </c>
      <c r="C36" s="287" t="s">
        <v>147</v>
      </c>
      <c r="D36" s="267">
        <v>0</v>
      </c>
      <c r="E36" s="267">
        <v>0</v>
      </c>
      <c r="F36" s="275">
        <v>146</v>
      </c>
      <c r="G36" s="275">
        <v>0</v>
      </c>
      <c r="H36" s="275">
        <v>0</v>
      </c>
      <c r="I36" s="274">
        <v>0</v>
      </c>
      <c r="J36" s="274">
        <v>0</v>
      </c>
      <c r="K36" s="274">
        <v>0</v>
      </c>
      <c r="L36" s="275">
        <v>0</v>
      </c>
      <c r="M36" s="277">
        <v>0</v>
      </c>
      <c r="N36" s="286">
        <v>0</v>
      </c>
      <c r="O36" s="270">
        <f t="shared" ref="O36:O67" si="3">SUM(D36:N36)</f>
        <v>146</v>
      </c>
      <c r="P36" s="271">
        <f t="shared" ref="P36:P67" si="4">SUM(D36:N36)-LARGE((D36:M36),10)-LARGE((D36:M36),9)-LARGE((D36:M36),8)</f>
        <v>146</v>
      </c>
      <c r="R36" s="143" t="s">
        <v>178</v>
      </c>
      <c r="S36" s="144">
        <v>18</v>
      </c>
    </row>
    <row r="37" spans="2:19" ht="24.75" customHeight="1">
      <c r="B37" s="265">
        <f t="shared" si="2"/>
        <v>34</v>
      </c>
      <c r="C37" s="295" t="s">
        <v>245</v>
      </c>
      <c r="D37" s="267">
        <v>0</v>
      </c>
      <c r="E37" s="267">
        <v>0</v>
      </c>
      <c r="F37" s="268">
        <v>0</v>
      </c>
      <c r="G37" s="268">
        <v>0</v>
      </c>
      <c r="H37" s="268">
        <v>76</v>
      </c>
      <c r="I37" s="27">
        <v>0</v>
      </c>
      <c r="J37" s="27">
        <v>0</v>
      </c>
      <c r="K37" s="27">
        <v>0</v>
      </c>
      <c r="L37" s="268">
        <v>0</v>
      </c>
      <c r="M37" s="269">
        <v>0</v>
      </c>
      <c r="N37" s="292">
        <v>63</v>
      </c>
      <c r="O37" s="270">
        <f t="shared" si="3"/>
        <v>139</v>
      </c>
      <c r="P37" s="271">
        <f t="shared" si="4"/>
        <v>139</v>
      </c>
      <c r="R37" s="143"/>
      <c r="S37" s="144"/>
    </row>
    <row r="38" spans="2:19" ht="24.75" customHeight="1">
      <c r="B38" s="265">
        <f t="shared" si="2"/>
        <v>35</v>
      </c>
      <c r="C38" s="287" t="s">
        <v>149</v>
      </c>
      <c r="D38" s="267">
        <v>0</v>
      </c>
      <c r="E38" s="267">
        <v>0</v>
      </c>
      <c r="F38" s="275">
        <v>137</v>
      </c>
      <c r="G38" s="275">
        <v>0</v>
      </c>
      <c r="H38" s="275">
        <v>0</v>
      </c>
      <c r="I38" s="274">
        <v>0</v>
      </c>
      <c r="J38" s="274">
        <v>0</v>
      </c>
      <c r="K38" s="274">
        <v>0</v>
      </c>
      <c r="L38" s="275">
        <v>0</v>
      </c>
      <c r="M38" s="277">
        <v>0</v>
      </c>
      <c r="N38" s="286">
        <v>0</v>
      </c>
      <c r="O38" s="270">
        <f t="shared" si="3"/>
        <v>137</v>
      </c>
      <c r="P38" s="271">
        <f t="shared" si="4"/>
        <v>137</v>
      </c>
      <c r="R38" s="143"/>
      <c r="S38" s="144"/>
    </row>
    <row r="39" spans="2:19" ht="24.75" customHeight="1">
      <c r="B39" s="265">
        <f t="shared" si="2"/>
        <v>36</v>
      </c>
      <c r="C39" s="287" t="s">
        <v>150</v>
      </c>
      <c r="D39" s="267">
        <v>0</v>
      </c>
      <c r="E39" s="267">
        <v>0</v>
      </c>
      <c r="F39" s="275">
        <v>133</v>
      </c>
      <c r="G39" s="275">
        <v>0</v>
      </c>
      <c r="H39" s="275">
        <v>0</v>
      </c>
      <c r="I39" s="274">
        <v>0</v>
      </c>
      <c r="J39" s="274">
        <v>0</v>
      </c>
      <c r="K39" s="274">
        <v>0</v>
      </c>
      <c r="L39" s="275">
        <v>0</v>
      </c>
      <c r="M39" s="277">
        <v>0</v>
      </c>
      <c r="N39" s="286">
        <v>0</v>
      </c>
      <c r="O39" s="270">
        <f t="shared" si="3"/>
        <v>133</v>
      </c>
      <c r="P39" s="271">
        <f t="shared" si="4"/>
        <v>133</v>
      </c>
      <c r="R39" s="143"/>
      <c r="S39" s="144"/>
    </row>
    <row r="40" spans="2:19" ht="24.75" customHeight="1">
      <c r="B40" s="265">
        <f t="shared" si="2"/>
        <v>37</v>
      </c>
      <c r="C40" s="289" t="s">
        <v>166</v>
      </c>
      <c r="D40" s="267">
        <v>0</v>
      </c>
      <c r="E40" s="267">
        <v>0</v>
      </c>
      <c r="F40" s="283">
        <v>51</v>
      </c>
      <c r="G40" s="275">
        <v>80</v>
      </c>
      <c r="H40" s="275">
        <v>0</v>
      </c>
      <c r="I40" s="274">
        <v>0</v>
      </c>
      <c r="J40" s="274">
        <v>0</v>
      </c>
      <c r="K40" s="274">
        <v>0</v>
      </c>
      <c r="L40" s="275">
        <v>0</v>
      </c>
      <c r="M40" s="277">
        <v>0</v>
      </c>
      <c r="N40" s="286">
        <v>0</v>
      </c>
      <c r="O40" s="270">
        <f t="shared" si="3"/>
        <v>131</v>
      </c>
      <c r="P40" s="271">
        <f t="shared" si="4"/>
        <v>131</v>
      </c>
      <c r="R40" s="143"/>
      <c r="S40" s="144"/>
    </row>
    <row r="41" spans="2:19" ht="24.75" customHeight="1">
      <c r="B41" s="265">
        <f t="shared" si="2"/>
        <v>38</v>
      </c>
      <c r="C41" s="287" t="s">
        <v>151</v>
      </c>
      <c r="D41" s="267">
        <v>0</v>
      </c>
      <c r="E41" s="267">
        <v>0</v>
      </c>
      <c r="F41" s="275">
        <v>129</v>
      </c>
      <c r="G41" s="275">
        <v>0</v>
      </c>
      <c r="H41" s="275">
        <v>0</v>
      </c>
      <c r="I41" s="274">
        <v>0</v>
      </c>
      <c r="J41" s="274">
        <v>0</v>
      </c>
      <c r="K41" s="274">
        <v>0</v>
      </c>
      <c r="L41" s="275">
        <v>0</v>
      </c>
      <c r="M41" s="277">
        <v>0</v>
      </c>
      <c r="N41" s="286">
        <v>0</v>
      </c>
      <c r="O41" s="270">
        <f t="shared" si="3"/>
        <v>129</v>
      </c>
      <c r="P41" s="271">
        <f t="shared" si="4"/>
        <v>129</v>
      </c>
      <c r="R41" s="143"/>
      <c r="S41" s="144"/>
    </row>
    <row r="42" spans="2:19" ht="24.75" customHeight="1">
      <c r="B42" s="265">
        <f t="shared" si="2"/>
        <v>39</v>
      </c>
      <c r="C42" s="296" t="s">
        <v>273</v>
      </c>
      <c r="D42" s="267">
        <v>0</v>
      </c>
      <c r="E42" s="267">
        <v>0</v>
      </c>
      <c r="F42" s="297">
        <v>0</v>
      </c>
      <c r="G42" s="268">
        <v>0</v>
      </c>
      <c r="H42" s="268">
        <v>0</v>
      </c>
      <c r="I42" s="27">
        <v>0</v>
      </c>
      <c r="J42" s="27">
        <v>0</v>
      </c>
      <c r="K42" s="27">
        <v>117</v>
      </c>
      <c r="L42" s="268">
        <v>0</v>
      </c>
      <c r="M42" s="269">
        <v>0</v>
      </c>
      <c r="N42" s="292">
        <v>0</v>
      </c>
      <c r="O42" s="270">
        <f t="shared" si="3"/>
        <v>117</v>
      </c>
      <c r="P42" s="271">
        <f t="shared" si="4"/>
        <v>117</v>
      </c>
      <c r="R42" s="143"/>
      <c r="S42" s="144"/>
    </row>
    <row r="43" spans="2:19" ht="24.75" customHeight="1">
      <c r="B43" s="265">
        <f t="shared" si="2"/>
        <v>40</v>
      </c>
      <c r="C43" s="298" t="s">
        <v>267</v>
      </c>
      <c r="D43" s="267">
        <v>0</v>
      </c>
      <c r="E43" s="267">
        <v>0</v>
      </c>
      <c r="F43" s="275">
        <v>0</v>
      </c>
      <c r="G43" s="275">
        <v>0</v>
      </c>
      <c r="H43" s="275">
        <v>0</v>
      </c>
      <c r="I43" s="274">
        <v>113</v>
      </c>
      <c r="J43" s="274">
        <v>0</v>
      </c>
      <c r="K43" s="274">
        <v>0</v>
      </c>
      <c r="L43" s="275">
        <v>0</v>
      </c>
      <c r="M43" s="277">
        <v>0</v>
      </c>
      <c r="N43" s="286">
        <v>0</v>
      </c>
      <c r="O43" s="270">
        <f t="shared" si="3"/>
        <v>113</v>
      </c>
      <c r="P43" s="271">
        <f t="shared" si="4"/>
        <v>113</v>
      </c>
      <c r="R43" s="143"/>
      <c r="S43" s="144"/>
    </row>
    <row r="44" spans="2:19" ht="24.75" customHeight="1">
      <c r="B44" s="265">
        <f t="shared" si="2"/>
        <v>41</v>
      </c>
      <c r="C44" s="299" t="s">
        <v>261</v>
      </c>
      <c r="D44" s="267">
        <v>0</v>
      </c>
      <c r="E44" s="267">
        <v>0</v>
      </c>
      <c r="F44" s="275">
        <v>0</v>
      </c>
      <c r="G44" s="275">
        <v>0</v>
      </c>
      <c r="H44" s="275">
        <v>0</v>
      </c>
      <c r="I44" s="274">
        <v>0</v>
      </c>
      <c r="J44" s="274">
        <v>108</v>
      </c>
      <c r="K44" s="274">
        <v>0</v>
      </c>
      <c r="L44" s="275">
        <v>0</v>
      </c>
      <c r="M44" s="277">
        <v>0</v>
      </c>
      <c r="N44" s="286">
        <v>0</v>
      </c>
      <c r="O44" s="270">
        <f t="shared" si="3"/>
        <v>108</v>
      </c>
      <c r="P44" s="271">
        <f t="shared" si="4"/>
        <v>108</v>
      </c>
      <c r="R44" s="143"/>
      <c r="S44" s="144"/>
    </row>
    <row r="45" spans="2:19" ht="24.75" customHeight="1">
      <c r="B45" s="265">
        <f t="shared" si="2"/>
        <v>42</v>
      </c>
      <c r="C45" s="300" t="s">
        <v>155</v>
      </c>
      <c r="D45" s="267">
        <v>0</v>
      </c>
      <c r="E45" s="267">
        <v>0</v>
      </c>
      <c r="F45" s="283">
        <v>108</v>
      </c>
      <c r="G45" s="275">
        <v>0</v>
      </c>
      <c r="H45" s="275">
        <v>0</v>
      </c>
      <c r="I45" s="274">
        <v>0</v>
      </c>
      <c r="J45" s="274">
        <v>0</v>
      </c>
      <c r="K45" s="274">
        <v>0</v>
      </c>
      <c r="L45" s="275">
        <v>0</v>
      </c>
      <c r="M45" s="277">
        <v>0</v>
      </c>
      <c r="N45" s="286">
        <v>0</v>
      </c>
      <c r="O45" s="270">
        <f t="shared" si="3"/>
        <v>108</v>
      </c>
      <c r="P45" s="271">
        <f t="shared" si="4"/>
        <v>108</v>
      </c>
      <c r="R45" s="143"/>
      <c r="S45" s="144"/>
    </row>
    <row r="46" spans="2:19" ht="24.75" customHeight="1">
      <c r="B46" s="265">
        <f t="shared" si="2"/>
        <v>43</v>
      </c>
      <c r="C46" s="299" t="s">
        <v>230</v>
      </c>
      <c r="D46" s="267">
        <v>0</v>
      </c>
      <c r="E46" s="267">
        <v>0</v>
      </c>
      <c r="F46" s="268">
        <v>0</v>
      </c>
      <c r="G46" s="275">
        <v>108</v>
      </c>
      <c r="H46" s="275">
        <v>0</v>
      </c>
      <c r="I46" s="274">
        <v>0</v>
      </c>
      <c r="J46" s="274">
        <v>0</v>
      </c>
      <c r="K46" s="274">
        <v>0</v>
      </c>
      <c r="L46" s="275">
        <v>0</v>
      </c>
      <c r="M46" s="277">
        <v>0</v>
      </c>
      <c r="N46" s="286">
        <v>0</v>
      </c>
      <c r="O46" s="270">
        <f t="shared" si="3"/>
        <v>108</v>
      </c>
      <c r="P46" s="271">
        <f t="shared" si="4"/>
        <v>108</v>
      </c>
      <c r="R46" s="143"/>
      <c r="S46" s="144"/>
    </row>
    <row r="47" spans="2:19" ht="24.75" customHeight="1">
      <c r="B47" s="265">
        <f t="shared" si="2"/>
        <v>44</v>
      </c>
      <c r="C47" s="299" t="s">
        <v>268</v>
      </c>
      <c r="D47" s="267">
        <v>0</v>
      </c>
      <c r="E47" s="267">
        <v>0</v>
      </c>
      <c r="F47" s="268">
        <v>0</v>
      </c>
      <c r="G47" s="275">
        <v>0</v>
      </c>
      <c r="H47" s="275">
        <v>0</v>
      </c>
      <c r="I47" s="274">
        <v>0</v>
      </c>
      <c r="J47" s="274">
        <v>84</v>
      </c>
      <c r="K47" s="274">
        <v>0</v>
      </c>
      <c r="L47" s="275">
        <v>0</v>
      </c>
      <c r="M47" s="277">
        <v>0</v>
      </c>
      <c r="N47" s="286">
        <v>0</v>
      </c>
      <c r="O47" s="270">
        <f t="shared" si="3"/>
        <v>84</v>
      </c>
      <c r="P47" s="271">
        <f t="shared" si="4"/>
        <v>84</v>
      </c>
      <c r="R47" s="143"/>
      <c r="S47" s="144"/>
    </row>
    <row r="48" spans="2:19" ht="24.75" customHeight="1">
      <c r="B48" s="265">
        <f t="shared" si="2"/>
        <v>45</v>
      </c>
      <c r="C48" s="299" t="s">
        <v>240</v>
      </c>
      <c r="D48" s="267">
        <v>0</v>
      </c>
      <c r="E48" s="267">
        <v>0</v>
      </c>
      <c r="F48" s="275">
        <v>0</v>
      </c>
      <c r="G48" s="275">
        <v>0</v>
      </c>
      <c r="H48" s="275">
        <v>84</v>
      </c>
      <c r="I48" s="274">
        <v>0</v>
      </c>
      <c r="J48" s="274">
        <v>0</v>
      </c>
      <c r="K48" s="274">
        <v>0</v>
      </c>
      <c r="L48" s="275">
        <v>0</v>
      </c>
      <c r="M48" s="277">
        <v>0</v>
      </c>
      <c r="N48" s="286">
        <v>0</v>
      </c>
      <c r="O48" s="270">
        <f t="shared" si="3"/>
        <v>84</v>
      </c>
      <c r="P48" s="271">
        <f t="shared" si="4"/>
        <v>84</v>
      </c>
      <c r="R48" s="143"/>
      <c r="S48" s="144"/>
    </row>
    <row r="49" spans="2:19" ht="24.75" customHeight="1">
      <c r="B49" s="265">
        <f t="shared" si="2"/>
        <v>46</v>
      </c>
      <c r="C49" s="300" t="s">
        <v>160</v>
      </c>
      <c r="D49" s="267">
        <v>0</v>
      </c>
      <c r="E49" s="267">
        <v>0</v>
      </c>
      <c r="F49" s="275">
        <v>84</v>
      </c>
      <c r="G49" s="275">
        <v>0</v>
      </c>
      <c r="H49" s="275">
        <v>0</v>
      </c>
      <c r="I49" s="274">
        <v>0</v>
      </c>
      <c r="J49" s="274">
        <v>0</v>
      </c>
      <c r="K49" s="274">
        <v>0</v>
      </c>
      <c r="L49" s="275">
        <v>0</v>
      </c>
      <c r="M49" s="277">
        <v>0</v>
      </c>
      <c r="N49" s="286">
        <v>0</v>
      </c>
      <c r="O49" s="270">
        <f t="shared" si="3"/>
        <v>84</v>
      </c>
      <c r="P49" s="271">
        <f t="shared" si="4"/>
        <v>84</v>
      </c>
      <c r="R49" s="143"/>
      <c r="S49" s="144"/>
    </row>
    <row r="50" spans="2:19" ht="24.75" customHeight="1">
      <c r="B50" s="265">
        <f t="shared" si="2"/>
        <v>47</v>
      </c>
      <c r="C50" s="301" t="s">
        <v>111</v>
      </c>
      <c r="D50" s="267">
        <v>0</v>
      </c>
      <c r="E50" s="291">
        <v>84</v>
      </c>
      <c r="F50" s="268">
        <v>0</v>
      </c>
      <c r="G50" s="268">
        <v>0</v>
      </c>
      <c r="H50" s="268">
        <v>0</v>
      </c>
      <c r="I50" s="27">
        <v>0</v>
      </c>
      <c r="J50" s="27">
        <v>0</v>
      </c>
      <c r="K50" s="27">
        <v>0</v>
      </c>
      <c r="L50" s="268">
        <v>0</v>
      </c>
      <c r="M50" s="269">
        <v>0</v>
      </c>
      <c r="N50" s="286">
        <v>0</v>
      </c>
      <c r="O50" s="270">
        <f t="shared" si="3"/>
        <v>84</v>
      </c>
      <c r="P50" s="271">
        <f t="shared" si="4"/>
        <v>84</v>
      </c>
      <c r="R50" s="143"/>
      <c r="S50" s="144"/>
    </row>
    <row r="51" spans="2:19" ht="24.75" customHeight="1">
      <c r="B51" s="265">
        <f t="shared" si="2"/>
        <v>48</v>
      </c>
      <c r="C51" s="299" t="s">
        <v>265</v>
      </c>
      <c r="D51" s="267">
        <v>0</v>
      </c>
      <c r="E51" s="267">
        <v>0</v>
      </c>
      <c r="F51" s="268">
        <v>0</v>
      </c>
      <c r="G51" s="275">
        <v>0</v>
      </c>
      <c r="H51" s="275">
        <v>0</v>
      </c>
      <c r="I51" s="274">
        <v>0</v>
      </c>
      <c r="J51" s="274">
        <v>80</v>
      </c>
      <c r="K51" s="274">
        <v>0</v>
      </c>
      <c r="L51" s="275">
        <v>0</v>
      </c>
      <c r="M51" s="277">
        <v>0</v>
      </c>
      <c r="N51" s="286">
        <v>0</v>
      </c>
      <c r="O51" s="270">
        <f t="shared" si="3"/>
        <v>80</v>
      </c>
      <c r="P51" s="271">
        <f t="shared" si="4"/>
        <v>80</v>
      </c>
      <c r="R51" s="143"/>
      <c r="S51" s="144"/>
    </row>
    <row r="52" spans="2:19" ht="24.75" customHeight="1">
      <c r="B52" s="265">
        <f t="shared" si="2"/>
        <v>49</v>
      </c>
      <c r="C52" s="300" t="s">
        <v>161</v>
      </c>
      <c r="D52" s="267">
        <v>0</v>
      </c>
      <c r="E52" s="267">
        <v>0</v>
      </c>
      <c r="F52" s="275">
        <v>80</v>
      </c>
      <c r="G52" s="275">
        <v>0</v>
      </c>
      <c r="H52" s="275">
        <v>0</v>
      </c>
      <c r="I52" s="274">
        <v>0</v>
      </c>
      <c r="J52" s="274">
        <v>0</v>
      </c>
      <c r="K52" s="274">
        <v>0</v>
      </c>
      <c r="L52" s="275">
        <v>0</v>
      </c>
      <c r="M52" s="277">
        <v>0</v>
      </c>
      <c r="N52" s="286">
        <v>0</v>
      </c>
      <c r="O52" s="270">
        <f t="shared" si="3"/>
        <v>80</v>
      </c>
      <c r="P52" s="271">
        <f t="shared" si="4"/>
        <v>80</v>
      </c>
      <c r="R52" s="143"/>
      <c r="S52" s="144"/>
    </row>
    <row r="53" spans="2:19" ht="24.75" customHeight="1">
      <c r="B53" s="265">
        <f t="shared" si="2"/>
        <v>50</v>
      </c>
      <c r="C53" s="299" t="s">
        <v>262</v>
      </c>
      <c r="D53" s="267">
        <v>0</v>
      </c>
      <c r="E53" s="267">
        <v>0</v>
      </c>
      <c r="F53" s="283">
        <v>0</v>
      </c>
      <c r="G53" s="275">
        <v>0</v>
      </c>
      <c r="H53" s="275">
        <v>0</v>
      </c>
      <c r="I53" s="274">
        <v>0</v>
      </c>
      <c r="J53" s="274">
        <v>76</v>
      </c>
      <c r="K53" s="274">
        <v>0</v>
      </c>
      <c r="L53" s="275">
        <v>0</v>
      </c>
      <c r="M53" s="277">
        <v>0</v>
      </c>
      <c r="N53" s="286">
        <v>0</v>
      </c>
      <c r="O53" s="270">
        <f t="shared" si="3"/>
        <v>76</v>
      </c>
      <c r="P53" s="271">
        <f t="shared" si="4"/>
        <v>76</v>
      </c>
      <c r="R53" s="143"/>
      <c r="S53" s="144"/>
    </row>
    <row r="54" spans="2:19" ht="24.75" customHeight="1">
      <c r="B54" s="265">
        <f t="shared" si="2"/>
        <v>51</v>
      </c>
      <c r="C54" s="299" t="s">
        <v>231</v>
      </c>
      <c r="D54" s="267">
        <v>0</v>
      </c>
      <c r="E54" s="267">
        <v>0</v>
      </c>
      <c r="F54" s="268">
        <v>0</v>
      </c>
      <c r="G54" s="275">
        <v>76</v>
      </c>
      <c r="H54" s="275">
        <v>0</v>
      </c>
      <c r="I54" s="274">
        <v>0</v>
      </c>
      <c r="J54" s="274">
        <v>0</v>
      </c>
      <c r="K54" s="274">
        <v>0</v>
      </c>
      <c r="L54" s="275">
        <v>0</v>
      </c>
      <c r="M54" s="277">
        <v>0</v>
      </c>
      <c r="N54" s="286">
        <v>0</v>
      </c>
      <c r="O54" s="270">
        <f t="shared" si="3"/>
        <v>76</v>
      </c>
      <c r="P54" s="271">
        <f t="shared" si="4"/>
        <v>76</v>
      </c>
      <c r="R54" s="143"/>
      <c r="S54" s="144"/>
    </row>
    <row r="55" spans="2:19" ht="24.75" customHeight="1">
      <c r="B55" s="265">
        <f t="shared" si="2"/>
        <v>52</v>
      </c>
      <c r="C55" s="299" t="s">
        <v>163</v>
      </c>
      <c r="D55" s="267">
        <v>0</v>
      </c>
      <c r="E55" s="267">
        <v>0</v>
      </c>
      <c r="F55" s="275">
        <v>72</v>
      </c>
      <c r="G55" s="275">
        <v>0</v>
      </c>
      <c r="H55" s="275">
        <v>0</v>
      </c>
      <c r="I55" s="274">
        <v>0</v>
      </c>
      <c r="J55" s="274">
        <v>0</v>
      </c>
      <c r="K55" s="274">
        <v>0</v>
      </c>
      <c r="L55" s="275">
        <v>0</v>
      </c>
      <c r="M55" s="277">
        <v>0</v>
      </c>
      <c r="N55" s="286">
        <v>0</v>
      </c>
      <c r="O55" s="270">
        <f t="shared" si="3"/>
        <v>72</v>
      </c>
      <c r="P55" s="271">
        <f t="shared" si="4"/>
        <v>72</v>
      </c>
      <c r="R55" s="143"/>
      <c r="S55" s="144"/>
    </row>
    <row r="56" spans="2:19" ht="24.75" customHeight="1">
      <c r="B56" s="265">
        <f t="shared" si="2"/>
        <v>53</v>
      </c>
      <c r="C56" s="299" t="s">
        <v>242</v>
      </c>
      <c r="D56" s="267">
        <v>0</v>
      </c>
      <c r="E56" s="267">
        <v>0</v>
      </c>
      <c r="F56" s="275">
        <v>0</v>
      </c>
      <c r="G56" s="275">
        <v>0</v>
      </c>
      <c r="H56" s="275">
        <v>63</v>
      </c>
      <c r="I56" s="274">
        <v>0</v>
      </c>
      <c r="J56" s="274">
        <v>0</v>
      </c>
      <c r="K56" s="274">
        <v>0</v>
      </c>
      <c r="L56" s="275">
        <v>0</v>
      </c>
      <c r="M56" s="277">
        <v>0</v>
      </c>
      <c r="N56" s="286">
        <v>0</v>
      </c>
      <c r="O56" s="270">
        <f t="shared" si="3"/>
        <v>63</v>
      </c>
      <c r="P56" s="271">
        <f t="shared" si="4"/>
        <v>63</v>
      </c>
      <c r="R56" s="143"/>
      <c r="S56" s="144"/>
    </row>
    <row r="57" spans="2:19" ht="24.75" customHeight="1">
      <c r="B57" s="265">
        <f>B56+1</f>
        <v>54</v>
      </c>
      <c r="C57" s="302" t="s">
        <v>232</v>
      </c>
      <c r="D57" s="267">
        <v>0</v>
      </c>
      <c r="E57" s="267">
        <v>0</v>
      </c>
      <c r="F57" s="268">
        <v>0</v>
      </c>
      <c r="G57" s="275">
        <v>59</v>
      </c>
      <c r="H57" s="275">
        <v>0</v>
      </c>
      <c r="I57" s="274">
        <v>0</v>
      </c>
      <c r="J57" s="274">
        <v>0</v>
      </c>
      <c r="K57" s="274">
        <v>0</v>
      </c>
      <c r="L57" s="275">
        <v>0</v>
      </c>
      <c r="M57" s="277">
        <v>0</v>
      </c>
      <c r="N57" s="286">
        <v>0</v>
      </c>
      <c r="O57" s="270">
        <f t="shared" si="3"/>
        <v>59</v>
      </c>
      <c r="P57" s="271">
        <f t="shared" si="4"/>
        <v>59</v>
      </c>
      <c r="R57" s="78" t="s">
        <v>179</v>
      </c>
      <c r="S57" s="166"/>
    </row>
    <row r="58" spans="2:19" ht="18" hidden="1" customHeight="1" thickTop="1" thickBot="1">
      <c r="B58" s="265">
        <f t="shared" si="2"/>
        <v>55</v>
      </c>
      <c r="C58" s="258" t="s">
        <v>38</v>
      </c>
      <c r="D58" s="267">
        <v>0</v>
      </c>
      <c r="E58" s="268">
        <v>0</v>
      </c>
      <c r="F58" s="23">
        <v>0</v>
      </c>
      <c r="G58" s="303">
        <v>0</v>
      </c>
      <c r="H58" s="303">
        <v>0</v>
      </c>
      <c r="I58" s="116">
        <v>0</v>
      </c>
      <c r="J58" s="304">
        <v>0</v>
      </c>
      <c r="K58" s="274">
        <v>0</v>
      </c>
      <c r="L58" s="116"/>
      <c r="M58" s="117"/>
      <c r="N58" s="294"/>
      <c r="O58" s="270">
        <f t="shared" si="3"/>
        <v>0</v>
      </c>
      <c r="P58" s="271" t="e">
        <f t="shared" si="4"/>
        <v>#NUM!</v>
      </c>
      <c r="R58" s="78" t="s">
        <v>180</v>
      </c>
    </row>
    <row r="59" spans="2:19" ht="18" hidden="1" customHeight="1" thickTop="1" thickBot="1">
      <c r="B59" s="265">
        <f t="shared" si="2"/>
        <v>56</v>
      </c>
      <c r="C59" s="203" t="s">
        <v>31</v>
      </c>
      <c r="D59" s="118">
        <v>0</v>
      </c>
      <c r="E59" s="116">
        <v>98</v>
      </c>
      <c r="F59" s="23"/>
      <c r="G59" s="23"/>
      <c r="H59" s="23"/>
      <c r="I59" s="23"/>
      <c r="J59" s="23"/>
      <c r="K59" s="23"/>
      <c r="L59" s="23"/>
      <c r="M59" s="104"/>
      <c r="N59" s="117"/>
      <c r="O59" s="270">
        <f t="shared" si="3"/>
        <v>98</v>
      </c>
      <c r="P59" s="271" t="e">
        <f t="shared" si="4"/>
        <v>#NUM!</v>
      </c>
      <c r="R59" s="78" t="s">
        <v>181</v>
      </c>
    </row>
    <row r="60" spans="2:19" ht="18" hidden="1" customHeight="1" thickTop="1" thickBot="1">
      <c r="B60" s="265">
        <f t="shared" si="2"/>
        <v>57</v>
      </c>
      <c r="C60" s="305"/>
      <c r="D60" s="131"/>
      <c r="E60" s="23"/>
      <c r="F60" s="23"/>
      <c r="G60" s="23"/>
      <c r="H60" s="23"/>
      <c r="I60" s="23"/>
      <c r="J60" s="23"/>
      <c r="K60" s="23"/>
      <c r="L60" s="23"/>
      <c r="M60" s="104"/>
      <c r="N60" s="117"/>
      <c r="O60" s="270">
        <f t="shared" si="3"/>
        <v>0</v>
      </c>
      <c r="P60" s="271" t="e">
        <f t="shared" si="4"/>
        <v>#NUM!</v>
      </c>
      <c r="R60" s="78" t="s">
        <v>182</v>
      </c>
    </row>
    <row r="61" spans="2:19" ht="18" hidden="1" customHeight="1" thickTop="1" thickBot="1">
      <c r="B61" s="265">
        <f t="shared" si="2"/>
        <v>58</v>
      </c>
      <c r="C61" s="306"/>
      <c r="D61" s="307"/>
      <c r="E61" s="116"/>
      <c r="F61" s="116"/>
      <c r="G61" s="116"/>
      <c r="H61" s="23"/>
      <c r="I61" s="116"/>
      <c r="J61" s="116"/>
      <c r="K61" s="116"/>
      <c r="L61" s="116"/>
      <c r="M61" s="117"/>
      <c r="N61" s="117"/>
      <c r="O61" s="270">
        <f t="shared" si="3"/>
        <v>0</v>
      </c>
      <c r="P61" s="271" t="e">
        <f t="shared" si="4"/>
        <v>#NUM!</v>
      </c>
      <c r="R61" s="78" t="s">
        <v>183</v>
      </c>
    </row>
    <row r="62" spans="2:19" ht="18" hidden="1" customHeight="1" thickTop="1" thickBot="1">
      <c r="B62" s="265">
        <f t="shared" si="2"/>
        <v>59</v>
      </c>
      <c r="C62" s="203"/>
      <c r="D62" s="131"/>
      <c r="E62" s="23"/>
      <c r="F62" s="23"/>
      <c r="G62" s="23"/>
      <c r="H62" s="23"/>
      <c r="I62" s="23"/>
      <c r="J62" s="23"/>
      <c r="K62" s="116"/>
      <c r="L62" s="116"/>
      <c r="M62" s="117"/>
      <c r="N62" s="117"/>
      <c r="O62" s="270">
        <f t="shared" si="3"/>
        <v>0</v>
      </c>
      <c r="P62" s="271" t="e">
        <f t="shared" si="4"/>
        <v>#NUM!</v>
      </c>
      <c r="R62" s="78" t="s">
        <v>184</v>
      </c>
    </row>
    <row r="63" spans="2:19" ht="18" hidden="1" customHeight="1" thickTop="1" thickBot="1">
      <c r="B63" s="265">
        <f t="shared" si="2"/>
        <v>60</v>
      </c>
      <c r="C63" s="203"/>
      <c r="D63" s="307"/>
      <c r="E63" s="116"/>
      <c r="F63" s="116"/>
      <c r="G63" s="116"/>
      <c r="H63" s="23"/>
      <c r="I63" s="116"/>
      <c r="J63" s="116"/>
      <c r="K63" s="116"/>
      <c r="L63" s="116"/>
      <c r="M63" s="117"/>
      <c r="N63" s="117"/>
      <c r="O63" s="270">
        <f t="shared" si="3"/>
        <v>0</v>
      </c>
      <c r="P63" s="271" t="e">
        <f t="shared" si="4"/>
        <v>#NUM!</v>
      </c>
      <c r="R63" s="78" t="s">
        <v>185</v>
      </c>
    </row>
    <row r="64" spans="2:19" ht="18" hidden="1" customHeight="1" thickTop="1" thickBot="1">
      <c r="B64" s="265">
        <f t="shared" si="2"/>
        <v>61</v>
      </c>
      <c r="C64" s="306"/>
      <c r="D64" s="307"/>
      <c r="E64" s="116"/>
      <c r="F64" s="116"/>
      <c r="G64" s="116"/>
      <c r="H64" s="23"/>
      <c r="I64" s="23"/>
      <c r="J64" s="23"/>
      <c r="K64" s="23"/>
      <c r="L64" s="23"/>
      <c r="M64" s="104"/>
      <c r="N64" s="117"/>
      <c r="O64" s="270">
        <f t="shared" si="3"/>
        <v>0</v>
      </c>
      <c r="P64" s="271" t="e">
        <f t="shared" si="4"/>
        <v>#NUM!</v>
      </c>
      <c r="R64" s="78" t="s">
        <v>186</v>
      </c>
    </row>
    <row r="65" spans="2:19" ht="18" hidden="1" customHeight="1" thickTop="1" thickBot="1">
      <c r="B65" s="265">
        <f t="shared" si="2"/>
        <v>62</v>
      </c>
      <c r="C65" s="308"/>
      <c r="D65" s="307"/>
      <c r="E65" s="116"/>
      <c r="F65" s="23"/>
      <c r="G65" s="23"/>
      <c r="H65" s="23"/>
      <c r="I65" s="23"/>
      <c r="J65" s="23"/>
      <c r="K65" s="23"/>
      <c r="L65" s="23"/>
      <c r="M65" s="104"/>
      <c r="N65" s="117"/>
      <c r="O65" s="270">
        <f t="shared" si="3"/>
        <v>0</v>
      </c>
      <c r="P65" s="271" t="e">
        <f t="shared" si="4"/>
        <v>#NUM!</v>
      </c>
      <c r="R65" s="78" t="s">
        <v>187</v>
      </c>
    </row>
    <row r="66" spans="2:19" ht="18" hidden="1" customHeight="1" thickTop="1" thickBot="1">
      <c r="B66" s="265">
        <f t="shared" si="2"/>
        <v>63</v>
      </c>
      <c r="C66" s="306"/>
      <c r="D66" s="131"/>
      <c r="E66" s="23"/>
      <c r="F66" s="23"/>
      <c r="G66" s="23"/>
      <c r="H66" s="23"/>
      <c r="I66" s="23"/>
      <c r="J66" s="23"/>
      <c r="K66" s="23"/>
      <c r="L66" s="23"/>
      <c r="M66" s="104"/>
      <c r="N66" s="117"/>
      <c r="O66" s="270">
        <f t="shared" si="3"/>
        <v>0</v>
      </c>
      <c r="P66" s="271" t="e">
        <f t="shared" si="4"/>
        <v>#NUM!</v>
      </c>
      <c r="R66" s="78" t="s">
        <v>188</v>
      </c>
    </row>
    <row r="67" spans="2:19" ht="18" hidden="1" customHeight="1" thickTop="1" thickBot="1">
      <c r="B67" s="265">
        <f t="shared" si="2"/>
        <v>64</v>
      </c>
      <c r="C67" s="309"/>
      <c r="D67" s="131"/>
      <c r="E67" s="23"/>
      <c r="F67" s="23"/>
      <c r="G67" s="23"/>
      <c r="H67" s="23"/>
      <c r="I67" s="23"/>
      <c r="J67" s="23"/>
      <c r="K67" s="23"/>
      <c r="L67" s="23"/>
      <c r="M67" s="104"/>
      <c r="N67" s="117"/>
      <c r="O67" s="270">
        <f t="shared" si="3"/>
        <v>0</v>
      </c>
      <c r="P67" s="271" t="e">
        <f t="shared" si="4"/>
        <v>#NUM!</v>
      </c>
      <c r="R67" s="78" t="s">
        <v>189</v>
      </c>
    </row>
    <row r="68" spans="2:19" ht="18" hidden="1" customHeight="1" thickTop="1" thickBot="1">
      <c r="B68" s="265">
        <f t="shared" si="2"/>
        <v>65</v>
      </c>
      <c r="C68" s="203"/>
      <c r="D68" s="307"/>
      <c r="E68" s="23"/>
      <c r="F68" s="116"/>
      <c r="G68" s="23"/>
      <c r="H68" s="23"/>
      <c r="I68" s="116"/>
      <c r="J68" s="116"/>
      <c r="K68" s="116"/>
      <c r="L68" s="116"/>
      <c r="M68" s="117"/>
      <c r="N68" s="117"/>
      <c r="O68" s="270">
        <f t="shared" ref="O68:O93" si="5">SUM(D68:N68)</f>
        <v>0</v>
      </c>
      <c r="P68" s="271" t="e">
        <f t="shared" ref="P68:P93" si="6">SUM(D68:N68)-LARGE((D68:M68),10)-LARGE((D68:M68),9)-LARGE((D68:M68),8)</f>
        <v>#NUM!</v>
      </c>
      <c r="R68" s="78" t="s">
        <v>190</v>
      </c>
    </row>
    <row r="69" spans="2:19" ht="18" hidden="1" customHeight="1" thickTop="1" thickBot="1">
      <c r="B69" s="265">
        <f t="shared" si="2"/>
        <v>66</v>
      </c>
      <c r="C69" s="306"/>
      <c r="D69" s="131"/>
      <c r="E69" s="23"/>
      <c r="F69" s="23"/>
      <c r="G69" s="23"/>
      <c r="H69" s="23"/>
      <c r="I69" s="116"/>
      <c r="J69" s="116"/>
      <c r="K69" s="23"/>
      <c r="L69" s="23"/>
      <c r="M69" s="104"/>
      <c r="N69" s="117"/>
      <c r="O69" s="270">
        <f t="shared" si="5"/>
        <v>0</v>
      </c>
      <c r="P69" s="271" t="e">
        <f t="shared" si="6"/>
        <v>#NUM!</v>
      </c>
      <c r="R69" s="78" t="s">
        <v>191</v>
      </c>
    </row>
    <row r="70" spans="2:19" ht="18" hidden="1" customHeight="1" thickTop="1" thickBot="1">
      <c r="B70" s="265">
        <f t="shared" si="2"/>
        <v>67</v>
      </c>
      <c r="C70" s="203"/>
      <c r="D70" s="131"/>
      <c r="E70" s="116"/>
      <c r="F70" s="23"/>
      <c r="G70" s="23"/>
      <c r="H70" s="23"/>
      <c r="I70" s="23"/>
      <c r="J70" s="23"/>
      <c r="K70" s="23"/>
      <c r="L70" s="23"/>
      <c r="M70" s="104"/>
      <c r="N70" s="117"/>
      <c r="O70" s="270">
        <f t="shared" si="5"/>
        <v>0</v>
      </c>
      <c r="P70" s="271" t="e">
        <f t="shared" si="6"/>
        <v>#NUM!</v>
      </c>
      <c r="R70" s="78" t="s">
        <v>192</v>
      </c>
    </row>
    <row r="71" spans="2:19" ht="18" hidden="1" customHeight="1" thickTop="1" thickBot="1">
      <c r="B71" s="265">
        <f t="shared" si="2"/>
        <v>68</v>
      </c>
      <c r="C71" s="306"/>
      <c r="D71" s="307"/>
      <c r="E71" s="116"/>
      <c r="F71" s="116"/>
      <c r="G71" s="116"/>
      <c r="H71" s="310"/>
      <c r="I71" s="116"/>
      <c r="J71" s="116"/>
      <c r="K71" s="116"/>
      <c r="L71" s="116"/>
      <c r="M71" s="117"/>
      <c r="N71" s="117"/>
      <c r="O71" s="270">
        <f t="shared" si="5"/>
        <v>0</v>
      </c>
      <c r="P71" s="271" t="e">
        <f t="shared" si="6"/>
        <v>#NUM!</v>
      </c>
      <c r="R71" s="78" t="s">
        <v>193</v>
      </c>
    </row>
    <row r="72" spans="2:19" ht="18" hidden="1" customHeight="1" thickTop="1" thickBot="1">
      <c r="B72" s="265">
        <f t="shared" si="2"/>
        <v>69</v>
      </c>
      <c r="C72" s="306"/>
      <c r="D72" s="131"/>
      <c r="E72" s="23"/>
      <c r="F72" s="23"/>
      <c r="G72" s="23"/>
      <c r="H72" s="23"/>
      <c r="I72" s="23"/>
      <c r="J72" s="23"/>
      <c r="K72" s="23"/>
      <c r="L72" s="23"/>
      <c r="M72" s="104"/>
      <c r="N72" s="117"/>
      <c r="O72" s="270">
        <f t="shared" si="5"/>
        <v>0</v>
      </c>
      <c r="P72" s="271" t="e">
        <f t="shared" si="6"/>
        <v>#NUM!</v>
      </c>
      <c r="R72" s="78" t="s">
        <v>194</v>
      </c>
    </row>
    <row r="73" spans="2:19" ht="18" hidden="1" customHeight="1" thickTop="1" thickBot="1">
      <c r="B73" s="265">
        <f t="shared" si="2"/>
        <v>70</v>
      </c>
      <c r="C73" s="306"/>
      <c r="D73" s="131"/>
      <c r="E73" s="23"/>
      <c r="F73" s="23"/>
      <c r="G73" s="23"/>
      <c r="H73" s="23"/>
      <c r="I73" s="116"/>
      <c r="J73" s="116"/>
      <c r="K73" s="23"/>
      <c r="L73" s="23"/>
      <c r="M73" s="104"/>
      <c r="N73" s="117"/>
      <c r="O73" s="270">
        <f t="shared" si="5"/>
        <v>0</v>
      </c>
      <c r="P73" s="271" t="e">
        <f t="shared" si="6"/>
        <v>#NUM!</v>
      </c>
      <c r="R73" s="78" t="s">
        <v>195</v>
      </c>
    </row>
    <row r="74" spans="2:19" ht="18" hidden="1" customHeight="1" thickTop="1" thickBot="1">
      <c r="B74" s="265">
        <f t="shared" si="2"/>
        <v>71</v>
      </c>
      <c r="C74" s="306"/>
      <c r="D74" s="131"/>
      <c r="E74" s="23"/>
      <c r="F74" s="23"/>
      <c r="G74" s="23"/>
      <c r="H74" s="23"/>
      <c r="I74" s="23"/>
      <c r="J74" s="23"/>
      <c r="K74" s="23"/>
      <c r="L74" s="116"/>
      <c r="M74" s="117"/>
      <c r="N74" s="117"/>
      <c r="O74" s="270">
        <f t="shared" si="5"/>
        <v>0</v>
      </c>
      <c r="P74" s="271" t="e">
        <f t="shared" si="6"/>
        <v>#NUM!</v>
      </c>
      <c r="R74" s="78" t="s">
        <v>196</v>
      </c>
      <c r="S74" s="142">
        <v>67</v>
      </c>
    </row>
    <row r="75" spans="2:19" ht="18" hidden="1" customHeight="1" thickTop="1" thickBot="1">
      <c r="B75" s="265">
        <f t="shared" si="2"/>
        <v>72</v>
      </c>
      <c r="C75" s="306"/>
      <c r="D75" s="131"/>
      <c r="E75" s="23"/>
      <c r="F75" s="23"/>
      <c r="G75" s="23"/>
      <c r="H75" s="23"/>
      <c r="I75" s="23"/>
      <c r="J75" s="23"/>
      <c r="K75" s="23"/>
      <c r="L75" s="23"/>
      <c r="M75" s="104"/>
      <c r="N75" s="117"/>
      <c r="O75" s="270">
        <f t="shared" si="5"/>
        <v>0</v>
      </c>
      <c r="P75" s="271" t="e">
        <f t="shared" si="6"/>
        <v>#NUM!</v>
      </c>
      <c r="R75" s="78" t="s">
        <v>197</v>
      </c>
      <c r="S75" s="142">
        <v>63</v>
      </c>
    </row>
    <row r="76" spans="2:19" ht="18" hidden="1" customHeight="1" thickTop="1" thickBot="1">
      <c r="B76" s="265">
        <f t="shared" si="2"/>
        <v>73</v>
      </c>
      <c r="C76" s="240"/>
      <c r="D76" s="131"/>
      <c r="E76" s="23"/>
      <c r="F76" s="23"/>
      <c r="G76" s="23"/>
      <c r="H76" s="23"/>
      <c r="I76" s="23"/>
      <c r="J76" s="23"/>
      <c r="K76" s="23"/>
      <c r="L76" s="23"/>
      <c r="M76" s="104"/>
      <c r="N76" s="117"/>
      <c r="O76" s="270">
        <f t="shared" si="5"/>
        <v>0</v>
      </c>
      <c r="P76" s="271" t="e">
        <f t="shared" si="6"/>
        <v>#NUM!</v>
      </c>
      <c r="R76" s="78" t="s">
        <v>198</v>
      </c>
      <c r="S76" s="142">
        <v>59</v>
      </c>
    </row>
    <row r="77" spans="2:19" ht="18" hidden="1" customHeight="1" thickTop="1" thickBot="1">
      <c r="B77" s="265">
        <f t="shared" ref="B77:B93" si="7">B76+1</f>
        <v>74</v>
      </c>
      <c r="C77" s="240"/>
      <c r="D77" s="131"/>
      <c r="E77" s="23"/>
      <c r="F77" s="23"/>
      <c r="G77" s="23"/>
      <c r="H77" s="23"/>
      <c r="I77" s="23"/>
      <c r="J77" s="23"/>
      <c r="K77" s="116"/>
      <c r="L77" s="116"/>
      <c r="M77" s="117"/>
      <c r="N77" s="117"/>
      <c r="O77" s="270">
        <f t="shared" si="5"/>
        <v>0</v>
      </c>
      <c r="P77" s="271" t="e">
        <f t="shared" si="6"/>
        <v>#NUM!</v>
      </c>
      <c r="R77" s="78" t="s">
        <v>199</v>
      </c>
      <c r="S77" s="142">
        <v>55</v>
      </c>
    </row>
    <row r="78" spans="2:19" ht="18" hidden="1" customHeight="1" thickTop="1" thickBot="1">
      <c r="B78" s="265">
        <f t="shared" si="7"/>
        <v>75</v>
      </c>
      <c r="C78" s="240"/>
      <c r="D78" s="131"/>
      <c r="E78" s="23"/>
      <c r="F78" s="23"/>
      <c r="G78" s="23"/>
      <c r="H78" s="23"/>
      <c r="I78" s="23"/>
      <c r="J78" s="23"/>
      <c r="K78" s="23"/>
      <c r="L78" s="23"/>
      <c r="M78" s="104"/>
      <c r="N78" s="117"/>
      <c r="O78" s="270">
        <f t="shared" si="5"/>
        <v>0</v>
      </c>
      <c r="P78" s="271" t="e">
        <f t="shared" si="6"/>
        <v>#NUM!</v>
      </c>
      <c r="R78" s="78" t="s">
        <v>200</v>
      </c>
      <c r="S78" s="142">
        <v>51</v>
      </c>
    </row>
    <row r="79" spans="2:19" ht="18" hidden="1" customHeight="1" thickTop="1" thickBot="1">
      <c r="B79" s="265">
        <f t="shared" si="7"/>
        <v>76</v>
      </c>
      <c r="C79" s="309"/>
      <c r="D79" s="131"/>
      <c r="E79" s="23"/>
      <c r="F79" s="23"/>
      <c r="G79" s="23"/>
      <c r="H79" s="23"/>
      <c r="I79" s="116"/>
      <c r="J79" s="116"/>
      <c r="K79" s="23"/>
      <c r="L79" s="23"/>
      <c r="M79" s="104"/>
      <c r="N79" s="117"/>
      <c r="O79" s="270">
        <f t="shared" si="5"/>
        <v>0</v>
      </c>
      <c r="P79" s="271" t="e">
        <f t="shared" si="6"/>
        <v>#NUM!</v>
      </c>
      <c r="R79" s="78" t="s">
        <v>201</v>
      </c>
      <c r="S79" s="142">
        <v>47</v>
      </c>
    </row>
    <row r="80" spans="2:19" ht="18" hidden="1" customHeight="1" thickTop="1" thickBot="1">
      <c r="B80" s="265">
        <f t="shared" si="7"/>
        <v>77</v>
      </c>
      <c r="C80" s="306"/>
      <c r="D80" s="131"/>
      <c r="E80" s="23"/>
      <c r="F80" s="23"/>
      <c r="G80" s="23"/>
      <c r="H80" s="23"/>
      <c r="I80" s="23"/>
      <c r="J80" s="23"/>
      <c r="K80" s="23"/>
      <c r="L80" s="23"/>
      <c r="M80" s="104"/>
      <c r="N80" s="117"/>
      <c r="O80" s="270">
        <f t="shared" si="5"/>
        <v>0</v>
      </c>
      <c r="P80" s="271" t="e">
        <f t="shared" si="6"/>
        <v>#NUM!</v>
      </c>
      <c r="R80" s="78" t="s">
        <v>202</v>
      </c>
      <c r="S80" s="142">
        <v>43</v>
      </c>
    </row>
    <row r="81" spans="2:19" ht="18" hidden="1" customHeight="1" thickTop="1" thickBot="1">
      <c r="B81" s="265">
        <f t="shared" si="7"/>
        <v>78</v>
      </c>
      <c r="C81" s="305"/>
      <c r="D81" s="131"/>
      <c r="E81" s="23"/>
      <c r="F81" s="23"/>
      <c r="G81" s="23"/>
      <c r="H81" s="23"/>
      <c r="I81" s="116"/>
      <c r="J81" s="116"/>
      <c r="K81" s="116"/>
      <c r="L81" s="116"/>
      <c r="M81" s="117"/>
      <c r="N81" s="117"/>
      <c r="O81" s="270">
        <f t="shared" si="5"/>
        <v>0</v>
      </c>
      <c r="P81" s="271" t="e">
        <f t="shared" si="6"/>
        <v>#NUM!</v>
      </c>
      <c r="R81" s="78" t="s">
        <v>203</v>
      </c>
      <c r="S81" s="142">
        <v>39</v>
      </c>
    </row>
    <row r="82" spans="2:19" ht="18" hidden="1" customHeight="1" thickTop="1" thickBot="1">
      <c r="B82" s="265">
        <f t="shared" si="7"/>
        <v>79</v>
      </c>
      <c r="C82" s="311"/>
      <c r="D82" s="131"/>
      <c r="E82" s="23"/>
      <c r="F82" s="23"/>
      <c r="G82" s="23"/>
      <c r="H82" s="23"/>
      <c r="I82" s="23"/>
      <c r="J82" s="23"/>
      <c r="K82" s="304"/>
      <c r="L82" s="116"/>
      <c r="M82" s="117"/>
      <c r="N82" s="117"/>
      <c r="O82" s="270">
        <f t="shared" si="5"/>
        <v>0</v>
      </c>
      <c r="P82" s="271" t="e">
        <f t="shared" si="6"/>
        <v>#NUM!</v>
      </c>
      <c r="R82" s="78" t="s">
        <v>204</v>
      </c>
      <c r="S82" s="142">
        <v>35</v>
      </c>
    </row>
    <row r="83" spans="2:19" ht="18" hidden="1" customHeight="1" thickTop="1" thickBot="1">
      <c r="B83" s="265">
        <f t="shared" si="7"/>
        <v>80</v>
      </c>
      <c r="C83" s="240"/>
      <c r="D83" s="131"/>
      <c r="E83" s="23"/>
      <c r="F83" s="23"/>
      <c r="G83" s="23"/>
      <c r="H83" s="23"/>
      <c r="I83" s="23"/>
      <c r="J83" s="23"/>
      <c r="K83" s="23"/>
      <c r="L83" s="23"/>
      <c r="M83" s="104"/>
      <c r="N83" s="117"/>
      <c r="O83" s="270">
        <f t="shared" si="5"/>
        <v>0</v>
      </c>
      <c r="P83" s="271" t="e">
        <f t="shared" si="6"/>
        <v>#NUM!</v>
      </c>
      <c r="R83" s="78" t="s">
        <v>205</v>
      </c>
      <c r="S83" s="142">
        <v>31</v>
      </c>
    </row>
    <row r="84" spans="2:19" ht="18" hidden="1" customHeight="1" thickTop="1" thickBot="1">
      <c r="B84" s="265">
        <f t="shared" si="7"/>
        <v>81</v>
      </c>
      <c r="C84" s="240"/>
      <c r="D84" s="131"/>
      <c r="E84" s="304"/>
      <c r="F84" s="23"/>
      <c r="G84" s="23"/>
      <c r="H84" s="23"/>
      <c r="I84" s="23"/>
      <c r="J84" s="23"/>
      <c r="K84" s="23"/>
      <c r="L84" s="23"/>
      <c r="M84" s="104"/>
      <c r="N84" s="117"/>
      <c r="O84" s="270">
        <f t="shared" si="5"/>
        <v>0</v>
      </c>
      <c r="P84" s="271" t="e">
        <f t="shared" si="6"/>
        <v>#NUM!</v>
      </c>
      <c r="R84" s="78" t="s">
        <v>206</v>
      </c>
      <c r="S84" s="142">
        <v>26</v>
      </c>
    </row>
    <row r="85" spans="2:19" ht="18" hidden="1" customHeight="1" thickTop="1" thickBot="1">
      <c r="B85" s="265">
        <f t="shared" si="7"/>
        <v>82</v>
      </c>
      <c r="C85" s="240"/>
      <c r="D85" s="131"/>
      <c r="E85" s="23"/>
      <c r="F85" s="23"/>
      <c r="G85" s="23"/>
      <c r="H85" s="23"/>
      <c r="I85" s="23"/>
      <c r="J85" s="23"/>
      <c r="K85" s="23"/>
      <c r="L85" s="23"/>
      <c r="M85" s="104"/>
      <c r="N85" s="117"/>
      <c r="O85" s="270">
        <f t="shared" si="5"/>
        <v>0</v>
      </c>
      <c r="P85" s="271" t="e">
        <f t="shared" si="6"/>
        <v>#NUM!</v>
      </c>
      <c r="R85" s="78" t="s">
        <v>207</v>
      </c>
      <c r="S85" s="142">
        <v>22</v>
      </c>
    </row>
    <row r="86" spans="2:19" ht="18" hidden="1" customHeight="1" thickTop="1" thickBot="1">
      <c r="B86" s="265">
        <f t="shared" si="7"/>
        <v>83</v>
      </c>
      <c r="C86" s="242"/>
      <c r="D86" s="307"/>
      <c r="E86" s="116"/>
      <c r="F86" s="23"/>
      <c r="G86" s="116"/>
      <c r="H86" s="23"/>
      <c r="I86" s="116"/>
      <c r="J86" s="116"/>
      <c r="K86" s="23"/>
      <c r="L86" s="116"/>
      <c r="M86" s="117"/>
      <c r="N86" s="117"/>
      <c r="O86" s="270">
        <f t="shared" si="5"/>
        <v>0</v>
      </c>
      <c r="P86" s="271" t="e">
        <f t="shared" si="6"/>
        <v>#NUM!</v>
      </c>
      <c r="R86" s="78" t="s">
        <v>208</v>
      </c>
      <c r="S86" s="142">
        <v>18</v>
      </c>
    </row>
    <row r="87" spans="2:19" ht="18" hidden="1" customHeight="1" thickTop="1" thickBot="1">
      <c r="B87" s="265">
        <f t="shared" si="7"/>
        <v>84</v>
      </c>
      <c r="C87" s="240"/>
      <c r="D87" s="131"/>
      <c r="E87" s="23"/>
      <c r="F87" s="23"/>
      <c r="G87" s="23"/>
      <c r="H87" s="23"/>
      <c r="I87" s="23"/>
      <c r="J87" s="23"/>
      <c r="K87" s="23"/>
      <c r="L87" s="116"/>
      <c r="M87" s="117"/>
      <c r="N87" s="117"/>
      <c r="O87" s="270">
        <f t="shared" si="5"/>
        <v>0</v>
      </c>
      <c r="P87" s="271" t="e">
        <f t="shared" si="6"/>
        <v>#NUM!</v>
      </c>
      <c r="R87" s="78" t="s">
        <v>209</v>
      </c>
    </row>
    <row r="88" spans="2:19" ht="18" hidden="1" customHeight="1" thickTop="1" thickBot="1">
      <c r="B88" s="265">
        <f t="shared" si="7"/>
        <v>85</v>
      </c>
      <c r="C88" s="240"/>
      <c r="D88" s="131"/>
      <c r="E88" s="23"/>
      <c r="F88" s="23"/>
      <c r="G88" s="23"/>
      <c r="H88" s="23"/>
      <c r="I88" s="23"/>
      <c r="J88" s="23"/>
      <c r="K88" s="23"/>
      <c r="L88" s="23"/>
      <c r="M88" s="104"/>
      <c r="N88" s="117"/>
      <c r="O88" s="270">
        <f t="shared" si="5"/>
        <v>0</v>
      </c>
      <c r="P88" s="271" t="e">
        <f t="shared" si="6"/>
        <v>#NUM!</v>
      </c>
      <c r="R88" s="78" t="s">
        <v>210</v>
      </c>
    </row>
    <row r="89" spans="2:19" ht="18" hidden="1" customHeight="1" thickTop="1" thickBot="1">
      <c r="B89" s="265">
        <f t="shared" si="7"/>
        <v>86</v>
      </c>
      <c r="C89" s="311"/>
      <c r="D89" s="131"/>
      <c r="E89" s="23"/>
      <c r="F89" s="23"/>
      <c r="G89" s="23"/>
      <c r="H89" s="23"/>
      <c r="I89" s="23"/>
      <c r="J89" s="23"/>
      <c r="K89" s="23"/>
      <c r="L89" s="116"/>
      <c r="M89" s="117"/>
      <c r="N89" s="117"/>
      <c r="O89" s="270">
        <f t="shared" si="5"/>
        <v>0</v>
      </c>
      <c r="P89" s="271" t="e">
        <f t="shared" si="6"/>
        <v>#NUM!</v>
      </c>
      <c r="R89" s="78" t="s">
        <v>211</v>
      </c>
    </row>
    <row r="90" spans="2:19" ht="18" hidden="1" customHeight="1" thickTop="1" thickBot="1">
      <c r="B90" s="265">
        <f t="shared" si="7"/>
        <v>87</v>
      </c>
      <c r="C90" s="312"/>
      <c r="D90" s="131"/>
      <c r="E90" s="23"/>
      <c r="F90" s="23"/>
      <c r="G90" s="23"/>
      <c r="H90" s="23"/>
      <c r="I90" s="23"/>
      <c r="J90" s="23"/>
      <c r="K90" s="23"/>
      <c r="L90" s="23"/>
      <c r="M90" s="104"/>
      <c r="N90" s="117"/>
      <c r="O90" s="270">
        <f t="shared" si="5"/>
        <v>0</v>
      </c>
      <c r="P90" s="271" t="e">
        <f t="shared" si="6"/>
        <v>#NUM!</v>
      </c>
      <c r="R90" s="78" t="s">
        <v>212</v>
      </c>
    </row>
    <row r="91" spans="2:19" ht="18" hidden="1" customHeight="1" thickTop="1" thickBot="1">
      <c r="B91" s="265">
        <f t="shared" si="7"/>
        <v>88</v>
      </c>
      <c r="C91" s="311"/>
      <c r="D91" s="131"/>
      <c r="E91" s="23"/>
      <c r="F91" s="23"/>
      <c r="G91" s="23"/>
      <c r="H91" s="23"/>
      <c r="I91" s="116"/>
      <c r="J91" s="116"/>
      <c r="K91" s="23"/>
      <c r="L91" s="23"/>
      <c r="M91" s="104"/>
      <c r="N91" s="117"/>
      <c r="O91" s="270">
        <f t="shared" si="5"/>
        <v>0</v>
      </c>
      <c r="P91" s="271" t="e">
        <f t="shared" si="6"/>
        <v>#NUM!</v>
      </c>
      <c r="R91" s="78" t="s">
        <v>213</v>
      </c>
    </row>
    <row r="92" spans="2:19" ht="18" hidden="1" customHeight="1" thickTop="1" thickBot="1">
      <c r="B92" s="265">
        <f t="shared" si="7"/>
        <v>89</v>
      </c>
      <c r="C92" s="312"/>
      <c r="D92" s="307"/>
      <c r="E92" s="116"/>
      <c r="F92" s="116"/>
      <c r="G92" s="116"/>
      <c r="H92" s="23"/>
      <c r="I92" s="23"/>
      <c r="J92" s="23"/>
      <c r="K92" s="23"/>
      <c r="L92" s="23"/>
      <c r="M92" s="104"/>
      <c r="N92" s="117"/>
      <c r="O92" s="270">
        <f t="shared" si="5"/>
        <v>0</v>
      </c>
      <c r="P92" s="271" t="e">
        <f t="shared" si="6"/>
        <v>#NUM!</v>
      </c>
    </row>
    <row r="93" spans="2:19" ht="24.75" customHeight="1" thickBot="1">
      <c r="B93" s="313">
        <f t="shared" si="7"/>
        <v>90</v>
      </c>
      <c r="C93" s="314" t="s">
        <v>172</v>
      </c>
      <c r="D93" s="267">
        <v>0</v>
      </c>
      <c r="E93" s="282">
        <v>0</v>
      </c>
      <c r="F93" s="268">
        <v>18</v>
      </c>
      <c r="G93" s="275">
        <v>0</v>
      </c>
      <c r="H93" s="275">
        <v>0</v>
      </c>
      <c r="I93" s="274">
        <v>0</v>
      </c>
      <c r="J93" s="274">
        <v>0</v>
      </c>
      <c r="K93" s="274">
        <v>0</v>
      </c>
      <c r="L93" s="275">
        <v>0</v>
      </c>
      <c r="M93" s="277">
        <v>0</v>
      </c>
      <c r="N93" s="277">
        <v>0</v>
      </c>
      <c r="O93" s="315">
        <f t="shared" si="5"/>
        <v>18</v>
      </c>
      <c r="P93" s="316">
        <f t="shared" si="6"/>
        <v>18</v>
      </c>
    </row>
    <row r="94" spans="2:19" ht="18" customHeight="1" thickTop="1" thickBot="1">
      <c r="C94" s="206" t="s">
        <v>1</v>
      </c>
      <c r="D94" s="114" t="s">
        <v>3</v>
      </c>
      <c r="E94" s="114" t="s">
        <v>3</v>
      </c>
      <c r="F94" s="114" t="s">
        <v>3</v>
      </c>
      <c r="G94" s="114" t="s">
        <v>3</v>
      </c>
      <c r="H94" s="114" t="s">
        <v>3</v>
      </c>
      <c r="I94" s="114" t="s">
        <v>3</v>
      </c>
      <c r="J94" s="114" t="s">
        <v>3</v>
      </c>
      <c r="K94" s="114" t="s">
        <v>3</v>
      </c>
      <c r="L94" s="114" t="s">
        <v>3</v>
      </c>
      <c r="M94" s="114" t="s">
        <v>3</v>
      </c>
      <c r="N94" s="115" t="s">
        <v>3</v>
      </c>
      <c r="O94" s="148"/>
      <c r="P94" s="147"/>
    </row>
    <row r="95" spans="2:19" ht="13.5" thickTop="1"/>
    <row r="96" spans="2:19" ht="25.5" customHeight="1">
      <c r="C96" s="2" t="s">
        <v>112</v>
      </c>
    </row>
  </sheetData>
  <sortState ref="C4:P93">
    <sortCondition descending="1" ref="P4:P93"/>
  </sortState>
  <mergeCells count="1">
    <mergeCell ref="B2:P2"/>
  </mergeCells>
  <phoneticPr fontId="0" type="noConversion"/>
  <printOptions horizontalCentered="1" verticalCentered="1"/>
  <pageMargins left="0.11811023622047245" right="0.15748031496062992" top="0.15748031496062992" bottom="0.11811023622047245" header="0.23622047244094491" footer="0.51181102362204722"/>
  <pageSetup paperSize="9"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68"/>
  <sheetViews>
    <sheetView zoomScale="80" zoomScaleNormal="80" workbookViewId="0">
      <selection activeCell="C28" sqref="C28"/>
    </sheetView>
  </sheetViews>
  <sheetFormatPr defaultRowHeight="12.75"/>
  <cols>
    <col min="1" max="1" width="2.28515625" customWidth="1"/>
    <col min="2" max="2" width="4.42578125" customWidth="1"/>
    <col min="3" max="3" width="21.28515625" customWidth="1"/>
    <col min="4" max="13" width="8.7109375" style="2" customWidth="1"/>
    <col min="14" max="14" width="9.28515625" style="2" customWidth="1"/>
    <col min="15" max="17" width="8.7109375" customWidth="1"/>
    <col min="18" max="18" width="10.7109375" customWidth="1"/>
  </cols>
  <sheetData>
    <row r="1" spans="1:18" ht="13.5" thickBot="1">
      <c r="A1" s="7"/>
      <c r="B1" s="7"/>
      <c r="C1" s="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7"/>
      <c r="P1" s="7"/>
      <c r="Q1" s="7"/>
      <c r="R1" s="7"/>
    </row>
    <row r="2" spans="1:18" ht="16.5" customHeight="1" thickTop="1" thickBot="1">
      <c r="A2" s="7"/>
      <c r="B2" s="7"/>
      <c r="C2" s="217" t="s">
        <v>36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9"/>
    </row>
    <row r="3" spans="1:18" ht="16.5" thickTop="1" thickBot="1">
      <c r="A3" s="7"/>
      <c r="B3" s="60"/>
      <c r="C3" s="64" t="s">
        <v>10</v>
      </c>
      <c r="D3" s="65" t="s">
        <v>11</v>
      </c>
      <c r="E3" s="66" t="s">
        <v>12</v>
      </c>
      <c r="F3" s="67" t="s">
        <v>13</v>
      </c>
      <c r="G3" s="67" t="s">
        <v>14</v>
      </c>
      <c r="H3" s="67" t="s">
        <v>15</v>
      </c>
      <c r="I3" s="67" t="s">
        <v>16</v>
      </c>
      <c r="J3" s="67" t="s">
        <v>17</v>
      </c>
      <c r="K3" s="67" t="s">
        <v>18</v>
      </c>
      <c r="L3" s="67" t="s">
        <v>19</v>
      </c>
      <c r="M3" s="67" t="s">
        <v>20</v>
      </c>
      <c r="N3" s="67" t="s">
        <v>25</v>
      </c>
      <c r="O3" s="67" t="s">
        <v>26</v>
      </c>
      <c r="P3" s="67" t="s">
        <v>27</v>
      </c>
      <c r="Q3" s="67" t="s">
        <v>28</v>
      </c>
      <c r="R3" s="12" t="s">
        <v>21</v>
      </c>
    </row>
    <row r="4" spans="1:18" ht="18.75" thickTop="1">
      <c r="A4" s="7"/>
      <c r="B4" s="59">
        <v>1</v>
      </c>
      <c r="C4" s="20"/>
      <c r="D4" s="47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61">
        <f t="shared" ref="R4:R26" si="0">SUM(E4:Q4)-MAX(E4:Q4)</f>
        <v>0</v>
      </c>
    </row>
    <row r="5" spans="1:18" ht="18">
      <c r="A5" s="7"/>
      <c r="B5" s="60">
        <f>B4+1</f>
        <v>2</v>
      </c>
      <c r="C5" s="20"/>
      <c r="D5" s="47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61">
        <f t="shared" si="0"/>
        <v>0</v>
      </c>
    </row>
    <row r="6" spans="1:18" ht="18">
      <c r="A6" s="7"/>
      <c r="B6" s="60">
        <f t="shared" ref="B6:B26" si="1">B5+1</f>
        <v>3</v>
      </c>
      <c r="C6" s="20"/>
      <c r="D6" s="47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61">
        <f t="shared" si="0"/>
        <v>0</v>
      </c>
    </row>
    <row r="7" spans="1:18" ht="18">
      <c r="A7" s="7"/>
      <c r="B7" s="60">
        <f t="shared" si="1"/>
        <v>4</v>
      </c>
      <c r="C7" s="20"/>
      <c r="D7" s="47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61">
        <f t="shared" si="0"/>
        <v>0</v>
      </c>
    </row>
    <row r="8" spans="1:18" ht="18">
      <c r="A8" s="7"/>
      <c r="B8" s="60">
        <f t="shared" si="1"/>
        <v>5</v>
      </c>
      <c r="C8" s="20"/>
      <c r="D8" s="47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61">
        <f t="shared" si="0"/>
        <v>0</v>
      </c>
    </row>
    <row r="9" spans="1:18" ht="18">
      <c r="A9" s="7"/>
      <c r="B9" s="60">
        <f t="shared" si="1"/>
        <v>6</v>
      </c>
      <c r="C9" s="20"/>
      <c r="D9" s="47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61">
        <f t="shared" si="0"/>
        <v>0</v>
      </c>
    </row>
    <row r="10" spans="1:18" ht="18">
      <c r="A10" s="7"/>
      <c r="B10" s="60">
        <f t="shared" si="1"/>
        <v>7</v>
      </c>
      <c r="C10" s="20"/>
      <c r="D10" s="47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61">
        <f t="shared" si="0"/>
        <v>0</v>
      </c>
    </row>
    <row r="11" spans="1:18" ht="18">
      <c r="A11" s="7"/>
      <c r="B11" s="60">
        <f t="shared" si="1"/>
        <v>8</v>
      </c>
      <c r="C11" s="20"/>
      <c r="D11" s="47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61">
        <f t="shared" si="0"/>
        <v>0</v>
      </c>
    </row>
    <row r="12" spans="1:18" ht="18">
      <c r="A12" s="7"/>
      <c r="B12" s="60">
        <f t="shared" si="1"/>
        <v>9</v>
      </c>
      <c r="C12" s="20"/>
      <c r="D12" s="47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61">
        <f t="shared" si="0"/>
        <v>0</v>
      </c>
    </row>
    <row r="13" spans="1:18" ht="18">
      <c r="A13" s="7"/>
      <c r="B13" s="60">
        <f t="shared" si="1"/>
        <v>10</v>
      </c>
      <c r="C13" s="20"/>
      <c r="D13" s="47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61">
        <f t="shared" si="0"/>
        <v>0</v>
      </c>
    </row>
    <row r="14" spans="1:18" ht="18">
      <c r="A14" s="7"/>
      <c r="B14" s="60">
        <f t="shared" si="1"/>
        <v>11</v>
      </c>
      <c r="C14" s="20"/>
      <c r="D14" s="47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61">
        <f t="shared" si="0"/>
        <v>0</v>
      </c>
    </row>
    <row r="15" spans="1:18" ht="18">
      <c r="A15" s="7"/>
      <c r="B15" s="60">
        <f t="shared" si="1"/>
        <v>12</v>
      </c>
      <c r="C15" s="20"/>
      <c r="D15" s="47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61">
        <f t="shared" si="0"/>
        <v>0</v>
      </c>
    </row>
    <row r="16" spans="1:18" ht="18">
      <c r="A16" s="7"/>
      <c r="B16" s="60">
        <f t="shared" si="1"/>
        <v>13</v>
      </c>
      <c r="C16" s="20"/>
      <c r="D16" s="47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61">
        <f t="shared" si="0"/>
        <v>0</v>
      </c>
    </row>
    <row r="17" spans="1:18" ht="18">
      <c r="A17" s="7"/>
      <c r="B17" s="60">
        <f t="shared" si="1"/>
        <v>14</v>
      </c>
      <c r="C17" s="20"/>
      <c r="D17" s="47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61">
        <f t="shared" si="0"/>
        <v>0</v>
      </c>
    </row>
    <row r="18" spans="1:18" ht="18">
      <c r="A18" s="7"/>
      <c r="B18" s="60">
        <f t="shared" si="1"/>
        <v>15</v>
      </c>
      <c r="C18" s="20"/>
      <c r="D18" s="47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61">
        <f t="shared" si="0"/>
        <v>0</v>
      </c>
    </row>
    <row r="19" spans="1:18" ht="18">
      <c r="A19" s="7"/>
      <c r="B19" s="60">
        <f t="shared" si="1"/>
        <v>16</v>
      </c>
      <c r="C19" s="20"/>
      <c r="D19" s="47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61">
        <f t="shared" si="0"/>
        <v>0</v>
      </c>
    </row>
    <row r="20" spans="1:18" ht="18">
      <c r="A20" s="7"/>
      <c r="B20" s="60">
        <f t="shared" si="1"/>
        <v>17</v>
      </c>
      <c r="C20" s="20"/>
      <c r="D20" s="47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61">
        <f t="shared" si="0"/>
        <v>0</v>
      </c>
    </row>
    <row r="21" spans="1:18" ht="18">
      <c r="A21" s="7"/>
      <c r="B21" s="60">
        <f t="shared" si="1"/>
        <v>18</v>
      </c>
      <c r="C21" s="20"/>
      <c r="D21" s="47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61">
        <f t="shared" si="0"/>
        <v>0</v>
      </c>
    </row>
    <row r="22" spans="1:18" ht="18">
      <c r="A22" s="7"/>
      <c r="B22" s="60">
        <f t="shared" si="1"/>
        <v>19</v>
      </c>
      <c r="C22" s="20"/>
      <c r="D22" s="47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61">
        <f t="shared" si="0"/>
        <v>0</v>
      </c>
    </row>
    <row r="23" spans="1:18" ht="18">
      <c r="A23" s="7"/>
      <c r="B23" s="60">
        <f t="shared" si="1"/>
        <v>20</v>
      </c>
      <c r="C23" s="20"/>
      <c r="D23" s="47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61">
        <f t="shared" si="0"/>
        <v>0</v>
      </c>
    </row>
    <row r="24" spans="1:18" ht="18">
      <c r="A24" s="7"/>
      <c r="B24" s="60">
        <f t="shared" si="1"/>
        <v>21</v>
      </c>
      <c r="C24" s="20"/>
      <c r="D24" s="47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62">
        <f t="shared" si="0"/>
        <v>0</v>
      </c>
    </row>
    <row r="25" spans="1:18" ht="18">
      <c r="A25" s="7"/>
      <c r="B25" s="60">
        <f t="shared" si="1"/>
        <v>22</v>
      </c>
      <c r="C25" s="20"/>
      <c r="D25" s="47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62">
        <f t="shared" si="0"/>
        <v>0</v>
      </c>
    </row>
    <row r="26" spans="1:18" ht="18.75" thickBot="1">
      <c r="A26" s="7"/>
      <c r="B26" s="60">
        <f t="shared" si="1"/>
        <v>23</v>
      </c>
      <c r="C26" s="25"/>
      <c r="D26" s="68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63">
        <f t="shared" si="0"/>
        <v>0</v>
      </c>
    </row>
    <row r="27" spans="1:18" ht="13.5" thickTop="1">
      <c r="A27" s="7"/>
      <c r="B27" s="7"/>
      <c r="C27" s="7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7"/>
      <c r="P27" s="7"/>
      <c r="Q27" s="7"/>
      <c r="R27" s="7"/>
    </row>
    <row r="28" spans="1:18">
      <c r="A28" s="7"/>
      <c r="B28" s="7"/>
      <c r="C28" s="7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7"/>
      <c r="P28" s="7"/>
      <c r="Q28" s="7"/>
      <c r="R28" s="7"/>
    </row>
    <row r="29" spans="1:18">
      <c r="A29" s="7"/>
      <c r="B29" s="7"/>
      <c r="C29" s="7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7"/>
      <c r="P29" s="7"/>
      <c r="Q29" s="7"/>
      <c r="R29" s="7"/>
    </row>
    <row r="30" spans="1:18">
      <c r="A30" s="7"/>
      <c r="B30" s="7"/>
      <c r="C30" s="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7"/>
      <c r="P30" s="7"/>
      <c r="Q30" s="7"/>
      <c r="R30" s="7"/>
    </row>
    <row r="31" spans="1:18">
      <c r="A31" s="7"/>
      <c r="B31" s="7"/>
      <c r="C31" s="7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7"/>
      <c r="P31" s="7"/>
      <c r="Q31" s="7"/>
      <c r="R31" s="7"/>
    </row>
    <row r="32" spans="1:18">
      <c r="A32" s="7"/>
      <c r="B32" s="7"/>
      <c r="C32" s="7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7"/>
      <c r="P32" s="7"/>
      <c r="Q32" s="7"/>
      <c r="R32" s="7"/>
    </row>
    <row r="33" spans="1:18">
      <c r="A33" s="7"/>
      <c r="B33" s="7"/>
      <c r="C33" s="7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7"/>
      <c r="P33" s="7"/>
      <c r="Q33" s="7"/>
      <c r="R33" s="7"/>
    </row>
    <row r="34" spans="1:18">
      <c r="A34" s="7"/>
      <c r="B34" s="7"/>
      <c r="C34" s="7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7"/>
      <c r="P34" s="7"/>
      <c r="Q34" s="7"/>
      <c r="R34" s="7"/>
    </row>
    <row r="35" spans="1:18">
      <c r="A35" s="7"/>
      <c r="B35" s="7"/>
      <c r="C35" s="7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7"/>
      <c r="P35" s="7"/>
      <c r="Q35" s="7"/>
      <c r="R35" s="7"/>
    </row>
    <row r="36" spans="1:18">
      <c r="A36" s="7"/>
      <c r="B36" s="7"/>
      <c r="C36" s="7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7"/>
      <c r="P36" s="7"/>
      <c r="Q36" s="7"/>
      <c r="R36" s="7"/>
    </row>
    <row r="37" spans="1:18">
      <c r="A37" s="7"/>
      <c r="B37" s="7"/>
      <c r="C37" s="7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7"/>
      <c r="P37" s="7"/>
      <c r="Q37" s="7"/>
      <c r="R37" s="7"/>
    </row>
    <row r="38" spans="1:18">
      <c r="A38" s="7"/>
      <c r="B38" s="7"/>
      <c r="C38" s="7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7"/>
      <c r="P38" s="7"/>
      <c r="Q38" s="7"/>
      <c r="R38" s="7"/>
    </row>
    <row r="39" spans="1:18">
      <c r="A39" s="7"/>
      <c r="B39" s="7"/>
      <c r="C39" s="7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7"/>
      <c r="P39" s="7"/>
      <c r="Q39" s="7"/>
      <c r="R39" s="7"/>
    </row>
    <row r="40" spans="1:18">
      <c r="A40" s="7"/>
      <c r="B40" s="7"/>
      <c r="C40" s="7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7"/>
      <c r="P40" s="7"/>
      <c r="Q40" s="7"/>
      <c r="R40" s="7"/>
    </row>
    <row r="41" spans="1:18">
      <c r="A41" s="7"/>
      <c r="B41" s="7"/>
      <c r="C41" s="7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7"/>
      <c r="P41" s="7"/>
      <c r="Q41" s="7"/>
      <c r="R41" s="7"/>
    </row>
    <row r="42" spans="1:18">
      <c r="A42" s="7"/>
      <c r="B42" s="7"/>
      <c r="C42" s="7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7"/>
      <c r="P42" s="7"/>
      <c r="Q42" s="7"/>
      <c r="R42" s="7"/>
    </row>
    <row r="43" spans="1:18">
      <c r="A43" s="7"/>
      <c r="B43" s="7"/>
      <c r="C43" s="7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7"/>
      <c r="P43" s="7"/>
      <c r="Q43" s="7"/>
      <c r="R43" s="7"/>
    </row>
    <row r="44" spans="1:18">
      <c r="A44" s="7"/>
      <c r="B44" s="7"/>
      <c r="C44" s="7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7"/>
      <c r="P44" s="7"/>
      <c r="Q44" s="7"/>
      <c r="R44" s="7"/>
    </row>
    <row r="45" spans="1:18">
      <c r="A45" s="7"/>
      <c r="B45" s="7"/>
      <c r="C45" s="7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7"/>
      <c r="P45" s="7"/>
      <c r="Q45" s="7"/>
      <c r="R45" s="7"/>
    </row>
    <row r="46" spans="1:18">
      <c r="A46" s="7"/>
      <c r="B46" s="7"/>
      <c r="C46" s="7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7"/>
      <c r="P46" s="7"/>
      <c r="Q46" s="7"/>
      <c r="R46" s="7"/>
    </row>
    <row r="47" spans="1:18">
      <c r="A47" s="7"/>
      <c r="B47" s="7"/>
      <c r="C47" s="7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7"/>
      <c r="P47" s="7"/>
      <c r="Q47" s="7"/>
      <c r="R47" s="7"/>
    </row>
    <row r="48" spans="1:18">
      <c r="A48" s="7"/>
      <c r="B48" s="7"/>
      <c r="C48" s="7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"/>
      <c r="P48" s="7"/>
      <c r="Q48" s="7"/>
      <c r="R48" s="7"/>
    </row>
    <row r="49" spans="1:18">
      <c r="A49" s="7"/>
      <c r="B49" s="7"/>
      <c r="C49" s="7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7"/>
      <c r="P49" s="7"/>
      <c r="Q49" s="7"/>
      <c r="R49" s="7"/>
    </row>
    <row r="50" spans="1:18">
      <c r="A50" s="7"/>
      <c r="B50" s="7"/>
      <c r="C50" s="7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7"/>
      <c r="P50" s="7"/>
      <c r="Q50" s="7"/>
      <c r="R50" s="7"/>
    </row>
    <row r="51" spans="1:18">
      <c r="A51" s="7"/>
      <c r="B51" s="7"/>
      <c r="C51" s="7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7"/>
      <c r="P51" s="7"/>
      <c r="Q51" s="7"/>
      <c r="R51" s="7"/>
    </row>
    <row r="52" spans="1:18">
      <c r="A52" s="7"/>
      <c r="B52" s="7"/>
      <c r="C52" s="7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7"/>
      <c r="P52" s="7"/>
      <c r="Q52" s="7"/>
      <c r="R52" s="7"/>
    </row>
    <row r="53" spans="1:18">
      <c r="A53" s="7"/>
      <c r="B53" s="7"/>
      <c r="C53" s="7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7"/>
      <c r="P53" s="7"/>
      <c r="Q53" s="7"/>
      <c r="R53" s="7"/>
    </row>
    <row r="54" spans="1:18">
      <c r="A54" s="7"/>
      <c r="B54" s="7"/>
      <c r="C54" s="7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7"/>
      <c r="P54" s="7"/>
      <c r="Q54" s="7"/>
      <c r="R54" s="7"/>
    </row>
    <row r="55" spans="1:18">
      <c r="A55" s="7"/>
      <c r="B55" s="7"/>
      <c r="C55" s="7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7"/>
      <c r="P55" s="7"/>
      <c r="Q55" s="7"/>
      <c r="R55" s="7"/>
    </row>
    <row r="56" spans="1:18">
      <c r="A56" s="7"/>
      <c r="B56" s="7"/>
      <c r="C56" s="7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7"/>
      <c r="P56" s="7"/>
      <c r="Q56" s="7"/>
      <c r="R56" s="7"/>
    </row>
    <row r="57" spans="1:18">
      <c r="A57" s="7"/>
      <c r="B57" s="7"/>
      <c r="C57" s="7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7"/>
      <c r="P57" s="7"/>
      <c r="Q57" s="7"/>
      <c r="R57" s="7"/>
    </row>
    <row r="58" spans="1:18">
      <c r="A58" s="7"/>
      <c r="B58" s="7"/>
      <c r="C58" s="7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7"/>
      <c r="P58" s="7"/>
      <c r="Q58" s="7"/>
      <c r="R58" s="7"/>
    </row>
    <row r="59" spans="1:18">
      <c r="A59" s="7"/>
      <c r="B59" s="7"/>
      <c r="C59" s="7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7"/>
      <c r="P59" s="7"/>
      <c r="Q59" s="7"/>
      <c r="R59" s="7"/>
    </row>
    <row r="60" spans="1:18">
      <c r="A60" s="7"/>
      <c r="B60" s="7"/>
      <c r="C60" s="7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7"/>
      <c r="P60" s="7"/>
      <c r="Q60" s="7"/>
      <c r="R60" s="7"/>
    </row>
    <row r="61" spans="1:18">
      <c r="A61" s="7"/>
      <c r="B61" s="7"/>
      <c r="C61" s="7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7"/>
      <c r="P61" s="7"/>
      <c r="Q61" s="7"/>
      <c r="R61" s="7"/>
    </row>
    <row r="62" spans="1:18">
      <c r="A62" s="7"/>
      <c r="B62" s="7"/>
      <c r="C62" s="7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7"/>
      <c r="P62" s="7"/>
      <c r="Q62" s="7"/>
      <c r="R62" s="7"/>
    </row>
    <row r="63" spans="1:18">
      <c r="A63" s="7"/>
      <c r="B63" s="7"/>
      <c r="C63" s="7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7"/>
      <c r="P63" s="7"/>
      <c r="Q63" s="7"/>
      <c r="R63" s="7"/>
    </row>
    <row r="64" spans="1:18">
      <c r="A64" s="7"/>
      <c r="B64" s="7"/>
      <c r="C64" s="7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7"/>
      <c r="P64" s="7"/>
      <c r="Q64" s="7"/>
      <c r="R64" s="7"/>
    </row>
    <row r="65" spans="1:18">
      <c r="A65" s="7"/>
      <c r="B65" s="7"/>
      <c r="C65" s="7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7"/>
      <c r="P65" s="7"/>
      <c r="Q65" s="7"/>
      <c r="R65" s="7"/>
    </row>
    <row r="66" spans="1:18">
      <c r="A66" s="7"/>
      <c r="B66" s="7"/>
      <c r="C66" s="7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7"/>
      <c r="P66" s="7"/>
      <c r="Q66" s="7"/>
      <c r="R66" s="7"/>
    </row>
    <row r="67" spans="1:18">
      <c r="A67" s="7"/>
      <c r="B67" s="7"/>
      <c r="C67" s="7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7"/>
      <c r="P67" s="7"/>
      <c r="Q67" s="7"/>
      <c r="R67" s="7"/>
    </row>
    <row r="68" spans="1:18">
      <c r="A68" s="7"/>
      <c r="B68" s="7"/>
      <c r="C68" s="7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7"/>
      <c r="P68" s="7"/>
      <c r="Q68" s="7"/>
      <c r="R68" s="7"/>
    </row>
  </sheetData>
  <mergeCells count="1">
    <mergeCell ref="C2:R2"/>
  </mergeCells>
  <printOptions horizontalCentered="1" verticalCentered="1"/>
  <pageMargins left="0.28000000000000003" right="0.18" top="0.32" bottom="0.5" header="0.35" footer="0.51181102362204722"/>
  <pageSetup paperSize="9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N26"/>
  <sheetViews>
    <sheetView zoomScale="75" zoomScaleNormal="80" workbookViewId="0">
      <selection activeCell="C4" sqref="C4:L24"/>
    </sheetView>
  </sheetViews>
  <sheetFormatPr defaultRowHeight="12.75"/>
  <cols>
    <col min="2" max="2" width="7.85546875" style="2" customWidth="1"/>
    <col min="3" max="3" width="22.28515625" style="2" customWidth="1"/>
    <col min="4" max="4" width="13.7109375" style="2" customWidth="1"/>
    <col min="5" max="11" width="9.28515625" style="2" customWidth="1"/>
    <col min="12" max="12" width="9.28515625" customWidth="1"/>
    <col min="13" max="13" width="11.5703125" customWidth="1"/>
    <col min="14" max="14" width="13.5703125" customWidth="1"/>
    <col min="15" max="16" width="6.140625" customWidth="1"/>
  </cols>
  <sheetData>
    <row r="1" spans="2:14" ht="13.5" thickBot="1"/>
    <row r="2" spans="2:14" ht="27" customHeight="1" thickTop="1" thickBot="1">
      <c r="C2" s="217" t="s">
        <v>35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9"/>
    </row>
    <row r="3" spans="2:14" ht="30" customHeight="1" thickTop="1" thickBot="1">
      <c r="C3" s="13" t="s">
        <v>10</v>
      </c>
      <c r="D3" s="14" t="s">
        <v>11</v>
      </c>
      <c r="E3" s="15" t="s">
        <v>12</v>
      </c>
      <c r="F3" s="16" t="s">
        <v>13</v>
      </c>
      <c r="G3" s="16" t="s">
        <v>14</v>
      </c>
      <c r="H3" s="16" t="s">
        <v>15</v>
      </c>
      <c r="I3" s="16" t="s">
        <v>16</v>
      </c>
      <c r="J3" s="16" t="s">
        <v>17</v>
      </c>
      <c r="K3" s="16" t="s">
        <v>18</v>
      </c>
      <c r="L3" s="16" t="s">
        <v>19</v>
      </c>
      <c r="M3" s="16"/>
      <c r="N3" s="12" t="s">
        <v>21</v>
      </c>
    </row>
    <row r="4" spans="2:14" ht="24" customHeight="1" thickTop="1">
      <c r="B4" s="5"/>
      <c r="C4" s="34"/>
      <c r="D4" s="21"/>
      <c r="E4" s="17"/>
      <c r="F4" s="18"/>
      <c r="G4" s="18"/>
      <c r="H4" s="18"/>
      <c r="I4" s="18"/>
      <c r="J4" s="18"/>
      <c r="K4" s="18"/>
      <c r="L4" s="18"/>
      <c r="M4" s="32" t="s">
        <v>32</v>
      </c>
      <c r="N4" s="19">
        <v>15</v>
      </c>
    </row>
    <row r="5" spans="2:14" ht="24" customHeight="1">
      <c r="B5" s="5"/>
      <c r="C5" s="34"/>
      <c r="D5" s="21"/>
      <c r="E5" s="22"/>
      <c r="F5" s="23"/>
      <c r="G5" s="23"/>
      <c r="H5" s="23"/>
      <c r="I5" s="23"/>
      <c r="J5" s="23"/>
      <c r="K5" s="23"/>
      <c r="L5" s="23"/>
      <c r="M5" s="37" t="s">
        <v>33</v>
      </c>
      <c r="N5" s="24">
        <v>19</v>
      </c>
    </row>
    <row r="6" spans="2:14" ht="24" customHeight="1">
      <c r="B6" s="5"/>
      <c r="C6" s="34"/>
      <c r="D6" s="21"/>
      <c r="E6" s="22"/>
      <c r="F6" s="23"/>
      <c r="G6" s="23"/>
      <c r="H6" s="23"/>
      <c r="I6" s="23"/>
      <c r="J6" s="23"/>
      <c r="K6" s="23"/>
      <c r="L6" s="23"/>
      <c r="M6" s="36" t="s">
        <v>32</v>
      </c>
      <c r="N6" s="24">
        <v>29</v>
      </c>
    </row>
    <row r="7" spans="2:14" ht="24" customHeight="1">
      <c r="B7" s="5"/>
      <c r="C7" s="34"/>
      <c r="D7" s="21"/>
      <c r="E7" s="22"/>
      <c r="F7" s="23"/>
      <c r="G7" s="23"/>
      <c r="H7" s="23"/>
      <c r="I7" s="23"/>
      <c r="J7" s="23"/>
      <c r="K7" s="23"/>
      <c r="L7" s="23"/>
      <c r="M7" s="36" t="s">
        <v>32</v>
      </c>
      <c r="N7" s="24">
        <v>31</v>
      </c>
    </row>
    <row r="8" spans="2:14" ht="24" customHeight="1">
      <c r="B8" s="5"/>
      <c r="C8" s="34"/>
      <c r="D8" s="21"/>
      <c r="E8" s="22"/>
      <c r="F8" s="23"/>
      <c r="G8" s="23"/>
      <c r="H8" s="23"/>
      <c r="I8" s="23"/>
      <c r="J8" s="23"/>
      <c r="K8" s="23"/>
      <c r="L8" s="23"/>
      <c r="M8" s="36" t="s">
        <v>32</v>
      </c>
      <c r="N8" s="24">
        <v>31</v>
      </c>
    </row>
    <row r="9" spans="2:14" ht="24" customHeight="1">
      <c r="B9" s="5"/>
      <c r="C9" s="35"/>
      <c r="D9" s="21"/>
      <c r="E9" s="22"/>
      <c r="F9" s="23"/>
      <c r="G9" s="23"/>
      <c r="H9" s="23"/>
      <c r="I9" s="23"/>
      <c r="J9" s="23"/>
      <c r="K9" s="23"/>
      <c r="L9" s="23"/>
      <c r="M9" s="33" t="s">
        <v>33</v>
      </c>
      <c r="N9" s="24">
        <v>43</v>
      </c>
    </row>
    <row r="10" spans="2:14" ht="24" customHeight="1">
      <c r="B10" s="5"/>
      <c r="C10" s="35"/>
      <c r="D10" s="21"/>
      <c r="E10" s="22"/>
      <c r="F10" s="23"/>
      <c r="G10" s="23"/>
      <c r="H10" s="23"/>
      <c r="I10" s="23"/>
      <c r="J10" s="23"/>
      <c r="K10" s="23"/>
      <c r="L10" s="23"/>
      <c r="M10" s="33" t="s">
        <v>33</v>
      </c>
      <c r="N10" s="24">
        <v>44</v>
      </c>
    </row>
    <row r="11" spans="2:14" ht="24" customHeight="1">
      <c r="B11" s="5"/>
      <c r="C11" s="34"/>
      <c r="D11" s="21"/>
      <c r="E11" s="22"/>
      <c r="F11" s="23"/>
      <c r="G11" s="23"/>
      <c r="H11" s="23"/>
      <c r="I11" s="23"/>
      <c r="J11" s="23"/>
      <c r="K11" s="23"/>
      <c r="L11" s="23"/>
      <c r="M11" s="36" t="s">
        <v>32</v>
      </c>
      <c r="N11" s="24">
        <v>52</v>
      </c>
    </row>
    <row r="12" spans="2:14" ht="24" customHeight="1">
      <c r="B12" s="5"/>
      <c r="C12" s="34"/>
      <c r="D12" s="21"/>
      <c r="E12" s="22"/>
      <c r="F12" s="23"/>
      <c r="G12" s="23"/>
      <c r="H12" s="23"/>
      <c r="I12" s="23"/>
      <c r="J12" s="23"/>
      <c r="K12" s="23"/>
      <c r="L12" s="23"/>
      <c r="M12" s="36" t="s">
        <v>32</v>
      </c>
      <c r="N12" s="24">
        <v>60</v>
      </c>
    </row>
    <row r="13" spans="2:14" ht="24" customHeight="1">
      <c r="B13" s="5"/>
      <c r="C13" s="35"/>
      <c r="D13" s="21"/>
      <c r="E13" s="22"/>
      <c r="F13" s="23"/>
      <c r="G13" s="23"/>
      <c r="H13" s="23"/>
      <c r="I13" s="23"/>
      <c r="J13" s="23"/>
      <c r="K13" s="23"/>
      <c r="L13" s="23"/>
      <c r="M13" s="33" t="s">
        <v>33</v>
      </c>
      <c r="N13" s="24">
        <v>61</v>
      </c>
    </row>
    <row r="14" spans="2:14" ht="24" customHeight="1">
      <c r="B14" s="5"/>
      <c r="C14" s="35"/>
      <c r="D14" s="21"/>
      <c r="E14" s="22"/>
      <c r="F14" s="23"/>
      <c r="G14" s="23"/>
      <c r="H14" s="23"/>
      <c r="I14" s="23"/>
      <c r="J14" s="23"/>
      <c r="K14" s="23"/>
      <c r="L14" s="23"/>
      <c r="M14" s="33" t="s">
        <v>33</v>
      </c>
      <c r="N14" s="24">
        <v>65</v>
      </c>
    </row>
    <row r="15" spans="2:14" ht="24" customHeight="1">
      <c r="B15" s="5"/>
      <c r="C15" s="35"/>
      <c r="D15" s="21"/>
      <c r="E15" s="22"/>
      <c r="F15" s="23"/>
      <c r="G15" s="23"/>
      <c r="H15" s="23"/>
      <c r="I15" s="23"/>
      <c r="J15" s="23"/>
      <c r="K15" s="23"/>
      <c r="L15" s="23"/>
      <c r="M15" s="33" t="s">
        <v>33</v>
      </c>
      <c r="N15" s="24">
        <v>72</v>
      </c>
    </row>
    <row r="16" spans="2:14" ht="24" customHeight="1">
      <c r="B16" s="5"/>
      <c r="C16" s="35"/>
      <c r="D16" s="21"/>
      <c r="E16" s="22"/>
      <c r="F16" s="23"/>
      <c r="G16" s="23"/>
      <c r="H16" s="23"/>
      <c r="I16" s="23"/>
      <c r="J16" s="23"/>
      <c r="K16" s="23"/>
      <c r="L16" s="23"/>
      <c r="M16" s="33" t="s">
        <v>33</v>
      </c>
      <c r="N16" s="24">
        <v>75</v>
      </c>
    </row>
    <row r="17" spans="2:14" ht="24" customHeight="1">
      <c r="B17" s="5"/>
      <c r="C17" s="35"/>
      <c r="D17" s="21"/>
      <c r="E17" s="22"/>
      <c r="F17" s="23"/>
      <c r="G17" s="23"/>
      <c r="H17" s="23"/>
      <c r="I17" s="23"/>
      <c r="J17" s="23"/>
      <c r="K17" s="23"/>
      <c r="L17" s="23"/>
      <c r="M17" s="33" t="s">
        <v>33</v>
      </c>
      <c r="N17" s="24">
        <v>87</v>
      </c>
    </row>
    <row r="18" spans="2:14" ht="24" customHeight="1">
      <c r="B18" s="5"/>
      <c r="C18" s="34"/>
      <c r="D18" s="21"/>
      <c r="E18" s="22"/>
      <c r="F18" s="23"/>
      <c r="G18" s="23"/>
      <c r="H18" s="23"/>
      <c r="I18" s="23"/>
      <c r="J18" s="23"/>
      <c r="K18" s="23"/>
      <c r="L18" s="23"/>
      <c r="M18" s="36" t="s">
        <v>32</v>
      </c>
      <c r="N18" s="24">
        <v>90</v>
      </c>
    </row>
    <row r="19" spans="2:14" ht="24" customHeight="1">
      <c r="B19" s="5"/>
      <c r="C19" s="35"/>
      <c r="D19" s="21"/>
      <c r="E19" s="22"/>
      <c r="F19" s="23"/>
      <c r="G19" s="23"/>
      <c r="H19" s="23"/>
      <c r="I19" s="23"/>
      <c r="J19" s="23"/>
      <c r="K19" s="23"/>
      <c r="L19" s="23"/>
      <c r="M19" s="33" t="s">
        <v>33</v>
      </c>
      <c r="N19" s="24">
        <v>101</v>
      </c>
    </row>
    <row r="20" spans="2:14" ht="24" customHeight="1">
      <c r="B20" s="5"/>
      <c r="C20" s="35"/>
      <c r="D20" s="21"/>
      <c r="E20" s="22"/>
      <c r="F20" s="23"/>
      <c r="G20" s="23"/>
      <c r="H20" s="23"/>
      <c r="I20" s="23"/>
      <c r="J20" s="23"/>
      <c r="K20" s="23"/>
      <c r="L20" s="23"/>
      <c r="M20" s="33" t="s">
        <v>33</v>
      </c>
      <c r="N20" s="24">
        <v>113</v>
      </c>
    </row>
    <row r="21" spans="2:14" ht="24" customHeight="1">
      <c r="B21" s="5"/>
      <c r="C21" s="35"/>
      <c r="D21" s="21"/>
      <c r="E21" s="22"/>
      <c r="F21" s="23"/>
      <c r="G21" s="23"/>
      <c r="H21" s="23"/>
      <c r="I21" s="23"/>
      <c r="J21" s="23"/>
      <c r="K21" s="23"/>
      <c r="L21" s="23"/>
      <c r="M21" s="33" t="s">
        <v>33</v>
      </c>
      <c r="N21" s="24">
        <v>123</v>
      </c>
    </row>
    <row r="22" spans="2:14" ht="24" customHeight="1">
      <c r="B22" s="5"/>
      <c r="C22" s="35"/>
      <c r="D22" s="21"/>
      <c r="E22" s="22"/>
      <c r="F22" s="23"/>
      <c r="G22" s="23"/>
      <c r="H22" s="23"/>
      <c r="I22" s="23"/>
      <c r="J22" s="23"/>
      <c r="K22" s="23"/>
      <c r="L22" s="23"/>
      <c r="M22" s="33" t="s">
        <v>33</v>
      </c>
      <c r="N22" s="24">
        <v>125</v>
      </c>
    </row>
    <row r="23" spans="2:14" ht="24" customHeight="1">
      <c r="B23" s="5"/>
      <c r="C23" s="35"/>
      <c r="D23" s="21"/>
      <c r="E23" s="22"/>
      <c r="F23" s="23"/>
      <c r="G23" s="23"/>
      <c r="H23" s="23"/>
      <c r="I23" s="23"/>
      <c r="J23" s="23"/>
      <c r="K23" s="23"/>
      <c r="L23" s="23"/>
      <c r="M23" s="33" t="s">
        <v>33</v>
      </c>
      <c r="N23" s="24">
        <v>129</v>
      </c>
    </row>
    <row r="24" spans="2:14" ht="23.25" customHeight="1" thickBot="1">
      <c r="B24" s="5"/>
      <c r="C24" s="35"/>
      <c r="D24" s="21"/>
      <c r="E24" s="22"/>
      <c r="F24" s="23"/>
      <c r="G24" s="23"/>
      <c r="H24" s="23"/>
      <c r="I24" s="23"/>
      <c r="J24" s="23"/>
      <c r="K24" s="23"/>
      <c r="L24" s="23"/>
      <c r="M24" s="33" t="s">
        <v>33</v>
      </c>
      <c r="N24" s="24">
        <v>139</v>
      </c>
    </row>
    <row r="25" spans="2:14" ht="27.75" customHeight="1" thickTop="1" thickBot="1">
      <c r="C25" s="29"/>
      <c r="D25" s="30" t="s">
        <v>1</v>
      </c>
      <c r="E25" s="31" t="s">
        <v>3</v>
      </c>
      <c r="F25" s="31" t="s">
        <v>3</v>
      </c>
      <c r="G25" s="31" t="s">
        <v>3</v>
      </c>
      <c r="H25" s="31" t="s">
        <v>3</v>
      </c>
      <c r="I25" s="31" t="s">
        <v>3</v>
      </c>
      <c r="J25" s="31" t="s">
        <v>3</v>
      </c>
      <c r="K25" s="31" t="s">
        <v>3</v>
      </c>
      <c r="L25" s="31" t="s">
        <v>3</v>
      </c>
      <c r="M25" s="28"/>
    </row>
    <row r="26" spans="2:14" ht="13.5" thickTop="1"/>
  </sheetData>
  <mergeCells count="1">
    <mergeCell ref="C2:N2"/>
  </mergeCells>
  <printOptions horizontalCentered="1" verticalCentered="1"/>
  <pageMargins left="0.28000000000000003" right="0.18" top="0.32" bottom="0.5" header="0.35" footer="0.51181102362204722"/>
  <pageSetup paperSize="9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oglio8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Foglio9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Foglio10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Foglio11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Foglio12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Foglio13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Foglio14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Foglio15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5:N106"/>
  <sheetViews>
    <sheetView topLeftCell="A17" zoomScale="75" workbookViewId="0">
      <selection activeCell="T21" sqref="T21"/>
    </sheetView>
  </sheetViews>
  <sheetFormatPr defaultRowHeight="12.75"/>
  <cols>
    <col min="1" max="1" width="7.7109375" style="2" customWidth="1"/>
    <col min="2" max="2" width="6.7109375" style="2" customWidth="1"/>
    <col min="3" max="3" width="12.140625" style="2" customWidth="1"/>
    <col min="4" max="4" width="35.5703125" style="2" customWidth="1"/>
    <col min="5" max="5" width="14.85546875" style="2" customWidth="1"/>
    <col min="6" max="9" width="6.140625" style="2" customWidth="1"/>
    <col min="10" max="10" width="8.7109375" customWidth="1"/>
    <col min="11" max="11" width="4.7109375" customWidth="1"/>
    <col min="12" max="12" width="9.85546875" customWidth="1"/>
    <col min="13" max="21" width="4.7109375" customWidth="1"/>
    <col min="22" max="22" width="5.7109375" customWidth="1"/>
    <col min="23" max="23" width="10.7109375" customWidth="1"/>
    <col min="24" max="24" width="2.7109375" customWidth="1"/>
  </cols>
  <sheetData>
    <row r="15" spans="1:9" ht="13.5" thickBot="1">
      <c r="A15" s="3"/>
      <c r="B15" s="3"/>
      <c r="C15" s="3"/>
      <c r="D15" s="3"/>
      <c r="E15" s="3"/>
      <c r="F15" s="3"/>
      <c r="G15" s="3"/>
      <c r="H15" s="3"/>
      <c r="I15" s="3"/>
    </row>
    <row r="16" spans="1:9" ht="19.5" thickTop="1" thickBot="1">
      <c r="B16" s="3"/>
      <c r="C16" s="214" t="s">
        <v>228</v>
      </c>
      <c r="D16" s="215"/>
      <c r="E16" s="216"/>
      <c r="F16" s="3"/>
      <c r="G16" s="3"/>
      <c r="H16" s="3"/>
      <c r="I16" s="3"/>
    </row>
    <row r="17" spans="3:14" ht="16.5" thickTop="1" thickBot="1">
      <c r="C17" s="211" t="s">
        <v>2</v>
      </c>
      <c r="D17" s="212"/>
      <c r="E17" s="213"/>
      <c r="I17" s="4"/>
    </row>
    <row r="18" spans="3:14" ht="18" customHeight="1" thickTop="1">
      <c r="C18" s="41" t="s">
        <v>6</v>
      </c>
      <c r="D18" s="42" t="s">
        <v>5</v>
      </c>
      <c r="E18" s="43" t="s">
        <v>4</v>
      </c>
      <c r="F18" s="6"/>
      <c r="G18" s="6"/>
      <c r="H18" s="6"/>
      <c r="I18"/>
    </row>
    <row r="19" spans="3:14" ht="20.100000000000001" customHeight="1">
      <c r="C19" s="38">
        <v>1</v>
      </c>
      <c r="D19" s="207" t="s">
        <v>76</v>
      </c>
      <c r="E19" s="39">
        <v>1180</v>
      </c>
      <c r="I19"/>
    </row>
    <row r="20" spans="3:14" ht="20.100000000000001" customHeight="1">
      <c r="C20" s="38">
        <f>C19+1</f>
        <v>2</v>
      </c>
      <c r="D20" s="207" t="s">
        <v>75</v>
      </c>
      <c r="E20" s="39">
        <v>1047</v>
      </c>
      <c r="I20"/>
    </row>
    <row r="21" spans="3:14" ht="20.100000000000001" customHeight="1">
      <c r="C21" s="38">
        <f t="shared" ref="C21:C37" si="0">C20+1</f>
        <v>3</v>
      </c>
      <c r="D21" s="207" t="s">
        <v>73</v>
      </c>
      <c r="E21" s="39">
        <v>1045</v>
      </c>
      <c r="I21"/>
    </row>
    <row r="22" spans="3:14" ht="20.100000000000001" customHeight="1">
      <c r="C22" s="38">
        <f t="shared" si="0"/>
        <v>4</v>
      </c>
      <c r="D22" s="205" t="s">
        <v>83</v>
      </c>
      <c r="E22" s="39">
        <v>922</v>
      </c>
      <c r="I22"/>
    </row>
    <row r="23" spans="3:14" ht="20.100000000000001" customHeight="1">
      <c r="C23" s="38">
        <f t="shared" si="0"/>
        <v>5</v>
      </c>
      <c r="D23" s="204" t="s">
        <v>214</v>
      </c>
      <c r="E23" s="39">
        <v>892</v>
      </c>
      <c r="I23"/>
      <c r="N23" s="69"/>
    </row>
    <row r="24" spans="3:14" ht="20.100000000000001" customHeight="1">
      <c r="C24" s="38">
        <f t="shared" si="0"/>
        <v>6</v>
      </c>
      <c r="D24" s="205" t="s">
        <v>88</v>
      </c>
      <c r="E24" s="39">
        <v>826</v>
      </c>
      <c r="I24"/>
    </row>
    <row r="25" spans="3:14" ht="20.100000000000001" customHeight="1">
      <c r="C25" s="38">
        <f t="shared" si="0"/>
        <v>7</v>
      </c>
      <c r="D25" s="204" t="s">
        <v>79</v>
      </c>
      <c r="E25" s="39">
        <v>814</v>
      </c>
      <c r="I25"/>
    </row>
    <row r="26" spans="3:14" ht="20.100000000000001" customHeight="1">
      <c r="C26" s="38">
        <f t="shared" si="0"/>
        <v>8</v>
      </c>
      <c r="D26" s="204" t="s">
        <v>23</v>
      </c>
      <c r="E26" s="39">
        <v>802</v>
      </c>
      <c r="I26"/>
    </row>
    <row r="27" spans="3:14" ht="20.100000000000001" customHeight="1">
      <c r="C27" s="38">
        <f t="shared" si="0"/>
        <v>9</v>
      </c>
      <c r="D27" s="204" t="s">
        <v>87</v>
      </c>
      <c r="E27" s="39">
        <v>773</v>
      </c>
      <c r="I27"/>
    </row>
    <row r="28" spans="3:14" ht="20.100000000000001" customHeight="1">
      <c r="C28" s="38">
        <f t="shared" si="0"/>
        <v>10</v>
      </c>
      <c r="D28" s="205" t="s">
        <v>8</v>
      </c>
      <c r="E28" s="39">
        <v>748</v>
      </c>
      <c r="H28"/>
      <c r="I28"/>
    </row>
    <row r="29" spans="3:14" ht="20.100000000000001" customHeight="1">
      <c r="C29" s="38">
        <f t="shared" si="0"/>
        <v>11</v>
      </c>
      <c r="D29" s="204" t="s">
        <v>171</v>
      </c>
      <c r="E29" s="39">
        <v>732</v>
      </c>
      <c r="G29"/>
      <c r="H29"/>
      <c r="I29"/>
    </row>
    <row r="30" spans="3:14" ht="20.100000000000001" customHeight="1">
      <c r="C30" s="38">
        <f t="shared" si="0"/>
        <v>12</v>
      </c>
      <c r="D30" s="204" t="s">
        <v>78</v>
      </c>
      <c r="E30" s="39">
        <v>680</v>
      </c>
      <c r="H30"/>
      <c r="I30"/>
    </row>
    <row r="31" spans="3:14" ht="20.100000000000001" customHeight="1">
      <c r="C31" s="38">
        <f t="shared" si="0"/>
        <v>13</v>
      </c>
      <c r="D31" s="204" t="s">
        <v>215</v>
      </c>
      <c r="E31" s="39">
        <v>614</v>
      </c>
      <c r="H31"/>
      <c r="I31"/>
    </row>
    <row r="32" spans="3:14" ht="20.100000000000001" customHeight="1">
      <c r="C32" s="38">
        <f t="shared" si="0"/>
        <v>14</v>
      </c>
      <c r="D32" s="204" t="s">
        <v>31</v>
      </c>
      <c r="E32" s="39">
        <v>585</v>
      </c>
      <c r="H32"/>
      <c r="I32"/>
    </row>
    <row r="33" spans="3:9" ht="20.100000000000001" customHeight="1">
      <c r="C33" s="38">
        <f t="shared" si="0"/>
        <v>15</v>
      </c>
      <c r="D33" s="204" t="s">
        <v>85</v>
      </c>
      <c r="E33" s="39">
        <v>463</v>
      </c>
      <c r="H33"/>
      <c r="I33"/>
    </row>
    <row r="34" spans="3:9" ht="20.100000000000001" customHeight="1">
      <c r="C34" s="38">
        <f t="shared" si="0"/>
        <v>16</v>
      </c>
      <c r="D34" s="204" t="s">
        <v>84</v>
      </c>
      <c r="E34" s="39">
        <v>264</v>
      </c>
      <c r="G34"/>
      <c r="H34"/>
      <c r="I34"/>
    </row>
    <row r="35" spans="3:9" ht="20.100000000000001" customHeight="1">
      <c r="C35" s="38">
        <f t="shared" si="0"/>
        <v>17</v>
      </c>
      <c r="D35" s="204" t="s">
        <v>245</v>
      </c>
      <c r="E35" s="39">
        <v>139</v>
      </c>
      <c r="I35"/>
    </row>
    <row r="36" spans="3:9" ht="20.100000000000001" customHeight="1">
      <c r="C36" s="38">
        <f t="shared" si="0"/>
        <v>18</v>
      </c>
      <c r="D36" s="204" t="s">
        <v>273</v>
      </c>
      <c r="E36" s="39">
        <v>117</v>
      </c>
      <c r="I36"/>
    </row>
    <row r="37" spans="3:9" ht="20.100000000000001" customHeight="1">
      <c r="C37" s="38">
        <f t="shared" si="0"/>
        <v>19</v>
      </c>
      <c r="D37" s="204" t="s">
        <v>111</v>
      </c>
      <c r="E37" s="39">
        <v>84</v>
      </c>
      <c r="I37"/>
    </row>
    <row r="39" spans="3:9">
      <c r="D39" s="1"/>
    </row>
    <row r="52" spans="4:4">
      <c r="D52" s="2" t="s">
        <v>149</v>
      </c>
    </row>
    <row r="53" spans="4:4">
      <c r="D53" s="2" t="s">
        <v>150</v>
      </c>
    </row>
    <row r="54" spans="4:4">
      <c r="D54" s="2" t="s">
        <v>166</v>
      </c>
    </row>
    <row r="55" spans="4:4">
      <c r="D55" s="2" t="s">
        <v>151</v>
      </c>
    </row>
    <row r="57" spans="4:4">
      <c r="D57" s="2" t="s">
        <v>267</v>
      </c>
    </row>
    <row r="58" spans="4:4">
      <c r="D58" s="2" t="s">
        <v>155</v>
      </c>
    </row>
    <row r="59" spans="4:4">
      <c r="D59" s="2" t="s">
        <v>230</v>
      </c>
    </row>
    <row r="60" spans="4:4">
      <c r="D60" s="2" t="s">
        <v>268</v>
      </c>
    </row>
    <row r="61" spans="4:4">
      <c r="D61" s="2" t="s">
        <v>240</v>
      </c>
    </row>
    <row r="62" spans="4:4">
      <c r="D62" s="2" t="s">
        <v>160</v>
      </c>
    </row>
    <row r="64" spans="4:4">
      <c r="D64" s="2" t="s">
        <v>265</v>
      </c>
    </row>
    <row r="65" spans="4:4">
      <c r="D65" s="2" t="s">
        <v>161</v>
      </c>
    </row>
    <row r="66" spans="4:4">
      <c r="D66" s="2" t="s">
        <v>262</v>
      </c>
    </row>
    <row r="67" spans="4:4">
      <c r="D67" s="2" t="s">
        <v>231</v>
      </c>
    </row>
    <row r="68" spans="4:4">
      <c r="D68" s="2" t="s">
        <v>163</v>
      </c>
    </row>
    <row r="69" spans="4:4">
      <c r="D69" s="2" t="s">
        <v>242</v>
      </c>
    </row>
    <row r="70" spans="4:4">
      <c r="D70" s="2" t="s">
        <v>232</v>
      </c>
    </row>
    <row r="106" spans="4:4">
      <c r="D106" s="2" t="s">
        <v>172</v>
      </c>
    </row>
  </sheetData>
  <mergeCells count="2">
    <mergeCell ref="C17:E17"/>
    <mergeCell ref="C16:E16"/>
  </mergeCells>
  <phoneticPr fontId="0" type="noConversion"/>
  <printOptions horizontalCentered="1" verticalCentered="1"/>
  <pageMargins left="0.25" right="0.67" top="0.14000000000000001" bottom="0.13" header="1.4" footer="2.08"/>
  <pageSetup paperSize="9" orientation="portrait" horizontalDpi="240" verticalDpi="144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oglio16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Foglio17"/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K601"/>
  <sheetViews>
    <sheetView tabSelected="1" topLeftCell="A188" zoomScale="70" zoomScaleNormal="70" workbookViewId="0">
      <selection activeCell="S206" sqref="S206"/>
    </sheetView>
  </sheetViews>
  <sheetFormatPr defaultRowHeight="12.75"/>
  <cols>
    <col min="1" max="1" width="2.28515625" customWidth="1"/>
    <col min="2" max="2" width="4.42578125" customWidth="1"/>
    <col min="3" max="3" width="21.28515625" customWidth="1"/>
    <col min="4" max="12" width="11.5703125" style="2" customWidth="1"/>
    <col min="13" max="14" width="8.7109375" style="2" hidden="1" customWidth="1"/>
    <col min="15" max="17" width="8.7109375" hidden="1" customWidth="1"/>
    <col min="18" max="18" width="14.28515625" customWidth="1"/>
  </cols>
  <sheetData>
    <row r="1" spans="1:37" ht="13.5" thickBot="1">
      <c r="A1" s="7"/>
      <c r="B1" s="7"/>
      <c r="C1" s="7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7"/>
      <c r="P1" s="7"/>
      <c r="Q1" s="7"/>
      <c r="R1" s="7"/>
    </row>
    <row r="2" spans="1:37" ht="34.5" customHeight="1" thickTop="1" thickBot="1">
      <c r="A2" s="7"/>
      <c r="B2" s="7"/>
      <c r="C2" s="217" t="s">
        <v>95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9"/>
    </row>
    <row r="3" spans="1:37" ht="45.75" customHeight="1" thickTop="1" thickBot="1">
      <c r="A3" s="7"/>
      <c r="B3" s="60"/>
      <c r="C3" s="13" t="s">
        <v>10</v>
      </c>
      <c r="D3" s="14" t="s">
        <v>11</v>
      </c>
      <c r="E3" s="15" t="s">
        <v>12</v>
      </c>
      <c r="F3" s="16" t="s">
        <v>13</v>
      </c>
      <c r="G3" s="16" t="s">
        <v>14</v>
      </c>
      <c r="H3" s="16" t="s">
        <v>15</v>
      </c>
      <c r="I3" s="16" t="s">
        <v>16</v>
      </c>
      <c r="J3" s="16" t="s">
        <v>17</v>
      </c>
      <c r="K3" s="16" t="s">
        <v>18</v>
      </c>
      <c r="L3" s="16" t="s">
        <v>19</v>
      </c>
      <c r="M3" s="16" t="s">
        <v>20</v>
      </c>
      <c r="N3" s="16" t="s">
        <v>25</v>
      </c>
      <c r="O3" s="16" t="s">
        <v>26</v>
      </c>
      <c r="P3" s="16" t="s">
        <v>27</v>
      </c>
      <c r="Q3" s="113" t="s">
        <v>28</v>
      </c>
      <c r="R3" s="12" t="s">
        <v>97</v>
      </c>
    </row>
    <row r="4" spans="1:37" ht="27" customHeight="1" thickTop="1">
      <c r="A4" s="7"/>
      <c r="B4" s="59">
        <v>1</v>
      </c>
      <c r="C4" s="110" t="s">
        <v>80</v>
      </c>
      <c r="D4" s="111">
        <v>81</v>
      </c>
      <c r="E4" s="81">
        <f>VLOOKUP($C4,$U$5:$AE$18,3,0)</f>
        <v>1</v>
      </c>
      <c r="F4" s="82">
        <f>VLOOKUP($C4,$U$5:$AE$18,4,0)</f>
        <v>4</v>
      </c>
      <c r="G4" s="82">
        <f>VLOOKUP($C4,$U$5:$AE$18,5,0)</f>
        <v>3</v>
      </c>
      <c r="H4" s="82">
        <f>VLOOKUP($C4,$U$5:$AE$18,6,0)</f>
        <v>2</v>
      </c>
      <c r="I4" s="82">
        <f>VLOOKUP($C4,$U$5:$AE$18,7,0)</f>
        <v>1</v>
      </c>
      <c r="J4" s="82">
        <f>VLOOKUP($C4,$U$5:$AE$18,8,0)</f>
        <v>4</v>
      </c>
      <c r="K4" s="82">
        <f>VLOOKUP($C4,$U$5:$AE$18,9,0)</f>
        <v>1</v>
      </c>
      <c r="L4" s="82">
        <f>VLOOKUP($C4,$U$5:$AE$18,10,0)</f>
        <v>1</v>
      </c>
      <c r="M4" s="82">
        <f>VLOOKUP($C4,$U$5:$AE$18,11,0)</f>
        <v>2</v>
      </c>
      <c r="N4" s="82"/>
      <c r="O4" s="82"/>
      <c r="P4" s="82"/>
      <c r="Q4" s="83"/>
      <c r="R4" s="112">
        <f>VLOOKUP($C4,$U$5:$AK$18,17,0)</f>
        <v>11</v>
      </c>
      <c r="U4" t="s">
        <v>10</v>
      </c>
      <c r="V4" t="s">
        <v>11</v>
      </c>
      <c r="W4" t="s">
        <v>12</v>
      </c>
      <c r="X4" t="s">
        <v>13</v>
      </c>
      <c r="Y4" t="s">
        <v>14</v>
      </c>
      <c r="Z4" t="s">
        <v>15</v>
      </c>
      <c r="AA4" t="s">
        <v>16</v>
      </c>
      <c r="AB4" t="s">
        <v>17</v>
      </c>
      <c r="AC4" t="s">
        <v>18</v>
      </c>
      <c r="AD4" t="s">
        <v>19</v>
      </c>
      <c r="AE4" t="s">
        <v>20</v>
      </c>
      <c r="AF4" t="s">
        <v>25</v>
      </c>
      <c r="AG4" t="s">
        <v>26</v>
      </c>
      <c r="AH4" t="s">
        <v>27</v>
      </c>
      <c r="AI4" t="s">
        <v>28</v>
      </c>
      <c r="AJ4" t="s">
        <v>96</v>
      </c>
      <c r="AK4" t="s">
        <v>21</v>
      </c>
    </row>
    <row r="5" spans="1:37" ht="27" customHeight="1">
      <c r="A5" s="7"/>
      <c r="B5" s="60">
        <f>B4+1</f>
        <v>2</v>
      </c>
      <c r="C5" s="20" t="s">
        <v>75</v>
      </c>
      <c r="D5" s="108">
        <v>72</v>
      </c>
      <c r="E5" s="22">
        <f t="shared" ref="E5:E17" si="0">VLOOKUP($C5,$U$5:$AE$18,3,0)</f>
        <v>6</v>
      </c>
      <c r="F5" s="23">
        <f t="shared" ref="F5:F17" si="1">VLOOKUP($C5,$U$5:$AE$18,4,0)</f>
        <v>1</v>
      </c>
      <c r="G5" s="23">
        <f t="shared" ref="G5:G17" si="2">VLOOKUP($C5,$U$5:$AE$18,5,0)</f>
        <v>2</v>
      </c>
      <c r="H5" s="23">
        <f t="shared" ref="H5:H17" si="3">VLOOKUP($C5,$U$5:$AE$18,6,0)</f>
        <v>1</v>
      </c>
      <c r="I5" s="23">
        <f t="shared" ref="I5:I17" si="4">VLOOKUP($C5,$U$5:$AE$18,7,0)</f>
        <v>2</v>
      </c>
      <c r="J5" s="23">
        <f t="shared" ref="J5:J17" si="5">VLOOKUP($C5,$U$5:$AE$18,8,0)</f>
        <v>5</v>
      </c>
      <c r="K5" s="23">
        <f t="shared" ref="K5:K17" si="6">VLOOKUP($C5,$U$5:$AE$18,9,0)</f>
        <v>4</v>
      </c>
      <c r="L5" s="23">
        <f t="shared" ref="L5:L17" si="7">VLOOKUP($C5,$U$5:$AE$18,10,0)</f>
        <v>2</v>
      </c>
      <c r="M5" s="23">
        <f t="shared" ref="M5:M17" si="8">VLOOKUP($C5,$U$5:$AE$18,11,0)</f>
        <v>1</v>
      </c>
      <c r="N5" s="23"/>
      <c r="O5" s="23"/>
      <c r="P5" s="23"/>
      <c r="Q5" s="104"/>
      <c r="R5" s="24">
        <f t="shared" ref="R5:R17" si="9">VLOOKUP($C5,$U$5:$AK$18,17,0)</f>
        <v>13</v>
      </c>
      <c r="U5" t="s">
        <v>76</v>
      </c>
      <c r="V5">
        <v>25</v>
      </c>
      <c r="W5">
        <v>4</v>
      </c>
      <c r="X5">
        <v>2</v>
      </c>
      <c r="Y5">
        <v>1</v>
      </c>
      <c r="Z5">
        <v>3</v>
      </c>
      <c r="AA5">
        <v>3</v>
      </c>
      <c r="AB5">
        <v>1</v>
      </c>
      <c r="AC5">
        <v>2</v>
      </c>
      <c r="AD5">
        <v>3</v>
      </c>
      <c r="AE5">
        <v>4</v>
      </c>
      <c r="AF5">
        <v>0</v>
      </c>
      <c r="AG5">
        <v>0</v>
      </c>
      <c r="AH5">
        <v>0</v>
      </c>
      <c r="AI5">
        <v>0</v>
      </c>
      <c r="AJ5">
        <v>0</v>
      </c>
      <c r="AK5">
        <v>15</v>
      </c>
    </row>
    <row r="6" spans="1:37" ht="27" customHeight="1">
      <c r="A6" s="7"/>
      <c r="B6" s="60">
        <f t="shared" ref="B6:B26" si="10">B5+1</f>
        <v>3</v>
      </c>
      <c r="C6" s="20" t="s">
        <v>76</v>
      </c>
      <c r="D6" s="108">
        <v>25</v>
      </c>
      <c r="E6" s="22">
        <f t="shared" si="0"/>
        <v>4</v>
      </c>
      <c r="F6" s="23">
        <f t="shared" si="1"/>
        <v>2</v>
      </c>
      <c r="G6" s="23">
        <f t="shared" si="2"/>
        <v>1</v>
      </c>
      <c r="H6" s="23">
        <f t="shared" si="3"/>
        <v>3</v>
      </c>
      <c r="I6" s="23">
        <f t="shared" si="4"/>
        <v>3</v>
      </c>
      <c r="J6" s="23">
        <f t="shared" si="5"/>
        <v>1</v>
      </c>
      <c r="K6" s="23">
        <f t="shared" si="6"/>
        <v>2</v>
      </c>
      <c r="L6" s="23">
        <f t="shared" si="7"/>
        <v>3</v>
      </c>
      <c r="M6" s="23">
        <f t="shared" si="8"/>
        <v>4</v>
      </c>
      <c r="N6" s="23"/>
      <c r="O6" s="23"/>
      <c r="P6" s="23"/>
      <c r="Q6" s="104"/>
      <c r="R6" s="24">
        <f t="shared" si="9"/>
        <v>15</v>
      </c>
      <c r="U6" t="s">
        <v>8</v>
      </c>
      <c r="V6">
        <v>45</v>
      </c>
      <c r="W6">
        <v>10</v>
      </c>
      <c r="X6">
        <v>8</v>
      </c>
      <c r="Y6">
        <v>9</v>
      </c>
      <c r="Z6">
        <v>11</v>
      </c>
      <c r="AA6">
        <v>11</v>
      </c>
      <c r="AB6">
        <v>9</v>
      </c>
      <c r="AC6">
        <v>5</v>
      </c>
      <c r="AD6">
        <v>10</v>
      </c>
      <c r="AE6">
        <v>9</v>
      </c>
      <c r="AF6">
        <v>0</v>
      </c>
      <c r="AG6">
        <v>0</v>
      </c>
      <c r="AH6">
        <v>0</v>
      </c>
      <c r="AI6">
        <v>0</v>
      </c>
      <c r="AJ6">
        <v>0</v>
      </c>
      <c r="AK6">
        <v>60</v>
      </c>
    </row>
    <row r="7" spans="1:37" ht="27" customHeight="1">
      <c r="A7" s="7"/>
      <c r="B7" s="60">
        <f t="shared" si="10"/>
        <v>4</v>
      </c>
      <c r="C7" s="20" t="s">
        <v>74</v>
      </c>
      <c r="D7" s="108">
        <v>163</v>
      </c>
      <c r="E7" s="22">
        <f t="shared" si="0"/>
        <v>2</v>
      </c>
      <c r="F7" s="23">
        <f t="shared" si="1"/>
        <v>4</v>
      </c>
      <c r="G7" s="23">
        <f t="shared" si="2"/>
        <v>4</v>
      </c>
      <c r="H7" s="23">
        <f t="shared" si="3"/>
        <v>4</v>
      </c>
      <c r="I7" s="23">
        <f t="shared" si="4"/>
        <v>4</v>
      </c>
      <c r="J7" s="23">
        <f t="shared" si="5"/>
        <v>2</v>
      </c>
      <c r="K7" s="23">
        <f t="shared" si="6"/>
        <v>3</v>
      </c>
      <c r="L7" s="23">
        <f t="shared" si="7"/>
        <v>5</v>
      </c>
      <c r="M7" s="23">
        <f t="shared" si="8"/>
        <v>3</v>
      </c>
      <c r="N7" s="23"/>
      <c r="O7" s="23"/>
      <c r="P7" s="23"/>
      <c r="Q7" s="104"/>
      <c r="R7" s="24">
        <f t="shared" si="9"/>
        <v>22</v>
      </c>
      <c r="U7" t="s">
        <v>23</v>
      </c>
      <c r="V7">
        <v>71</v>
      </c>
      <c r="W7">
        <v>9</v>
      </c>
      <c r="X7">
        <v>10</v>
      </c>
      <c r="Y7">
        <v>12</v>
      </c>
      <c r="Z7">
        <v>12</v>
      </c>
      <c r="AA7">
        <v>7</v>
      </c>
      <c r="AB7">
        <v>14</v>
      </c>
      <c r="AC7">
        <v>9</v>
      </c>
      <c r="AD7">
        <v>8</v>
      </c>
      <c r="AE7">
        <v>4</v>
      </c>
      <c r="AF7">
        <v>0</v>
      </c>
      <c r="AG7">
        <v>0</v>
      </c>
      <c r="AH7">
        <v>0</v>
      </c>
      <c r="AI7">
        <v>0</v>
      </c>
      <c r="AJ7">
        <v>0</v>
      </c>
      <c r="AK7">
        <v>59</v>
      </c>
    </row>
    <row r="8" spans="1:37" ht="27" customHeight="1">
      <c r="A8" s="7"/>
      <c r="B8" s="60">
        <f t="shared" si="10"/>
        <v>5</v>
      </c>
      <c r="C8" s="20" t="s">
        <v>78</v>
      </c>
      <c r="D8" s="108">
        <v>119</v>
      </c>
      <c r="E8" s="22">
        <f t="shared" si="0"/>
        <v>3</v>
      </c>
      <c r="F8" s="23">
        <f t="shared" si="1"/>
        <v>3</v>
      </c>
      <c r="G8" s="23">
        <f t="shared" si="2"/>
        <v>5</v>
      </c>
      <c r="H8" s="23">
        <f t="shared" si="3"/>
        <v>4</v>
      </c>
      <c r="I8" s="23">
        <f t="shared" si="4"/>
        <v>6</v>
      </c>
      <c r="J8" s="23">
        <f t="shared" si="5"/>
        <v>8</v>
      </c>
      <c r="K8" s="23">
        <f t="shared" si="6"/>
        <v>4</v>
      </c>
      <c r="L8" s="23">
        <f t="shared" si="7"/>
        <v>4</v>
      </c>
      <c r="M8" s="23">
        <f t="shared" si="8"/>
        <v>5</v>
      </c>
      <c r="N8" s="23"/>
      <c r="O8" s="23"/>
      <c r="P8" s="23"/>
      <c r="Q8" s="104"/>
      <c r="R8" s="24">
        <f t="shared" si="9"/>
        <v>28</v>
      </c>
      <c r="U8" t="s">
        <v>80</v>
      </c>
      <c r="V8">
        <v>81</v>
      </c>
      <c r="W8">
        <v>1</v>
      </c>
      <c r="X8">
        <v>4</v>
      </c>
      <c r="Y8">
        <v>3</v>
      </c>
      <c r="Z8">
        <v>2</v>
      </c>
      <c r="AA8">
        <v>1</v>
      </c>
      <c r="AB8">
        <v>4</v>
      </c>
      <c r="AC8">
        <v>1</v>
      </c>
      <c r="AD8">
        <v>1</v>
      </c>
      <c r="AE8">
        <v>2</v>
      </c>
      <c r="AF8">
        <v>0</v>
      </c>
      <c r="AG8">
        <v>0</v>
      </c>
      <c r="AH8">
        <v>0</v>
      </c>
      <c r="AI8">
        <v>0</v>
      </c>
      <c r="AJ8">
        <v>0</v>
      </c>
      <c r="AK8">
        <v>11</v>
      </c>
    </row>
    <row r="9" spans="1:37" ht="27" customHeight="1">
      <c r="A9" s="7"/>
      <c r="B9" s="60">
        <f t="shared" si="10"/>
        <v>6</v>
      </c>
      <c r="C9" s="20" t="s">
        <v>79</v>
      </c>
      <c r="D9" s="108">
        <v>191</v>
      </c>
      <c r="E9" s="22">
        <f t="shared" si="0"/>
        <v>4</v>
      </c>
      <c r="F9" s="23">
        <f t="shared" si="1"/>
        <v>5</v>
      </c>
      <c r="G9" s="23">
        <f t="shared" si="2"/>
        <v>6</v>
      </c>
      <c r="H9" s="23">
        <f t="shared" si="3"/>
        <v>6</v>
      </c>
      <c r="I9" s="23">
        <f t="shared" si="4"/>
        <v>4</v>
      </c>
      <c r="J9" s="23">
        <f t="shared" si="5"/>
        <v>3</v>
      </c>
      <c r="K9" s="23">
        <f t="shared" si="6"/>
        <v>7</v>
      </c>
      <c r="L9" s="23">
        <f t="shared" si="7"/>
        <v>7</v>
      </c>
      <c r="M9" s="23">
        <f t="shared" si="8"/>
        <v>6</v>
      </c>
      <c r="N9" s="23"/>
      <c r="O9" s="23"/>
      <c r="P9" s="23"/>
      <c r="Q9" s="104"/>
      <c r="R9" s="24">
        <f t="shared" si="9"/>
        <v>34</v>
      </c>
      <c r="U9" t="s">
        <v>87</v>
      </c>
      <c r="V9">
        <v>672</v>
      </c>
      <c r="W9">
        <v>11</v>
      </c>
      <c r="X9">
        <v>12</v>
      </c>
      <c r="Y9">
        <v>10</v>
      </c>
      <c r="Z9">
        <v>9</v>
      </c>
      <c r="AA9">
        <v>9</v>
      </c>
      <c r="AB9">
        <v>10</v>
      </c>
      <c r="AC9">
        <v>10</v>
      </c>
      <c r="AD9">
        <v>9</v>
      </c>
      <c r="AE9">
        <v>8</v>
      </c>
      <c r="AF9">
        <v>0</v>
      </c>
      <c r="AG9">
        <v>0</v>
      </c>
      <c r="AH9">
        <v>0</v>
      </c>
      <c r="AI9">
        <v>0</v>
      </c>
      <c r="AJ9">
        <v>0</v>
      </c>
      <c r="AK9">
        <v>65</v>
      </c>
    </row>
    <row r="10" spans="1:37" ht="27" customHeight="1">
      <c r="A10" s="7"/>
      <c r="B10" s="60">
        <f t="shared" si="10"/>
        <v>7</v>
      </c>
      <c r="C10" s="20" t="s">
        <v>88</v>
      </c>
      <c r="D10" s="108">
        <v>90</v>
      </c>
      <c r="E10" s="22">
        <f t="shared" si="0"/>
        <v>5</v>
      </c>
      <c r="F10" s="23">
        <f t="shared" si="1"/>
        <v>7</v>
      </c>
      <c r="G10" s="23">
        <f t="shared" si="2"/>
        <v>11</v>
      </c>
      <c r="H10" s="23">
        <f t="shared" si="3"/>
        <v>7</v>
      </c>
      <c r="I10" s="23">
        <f t="shared" si="4"/>
        <v>8</v>
      </c>
      <c r="J10" s="23">
        <f t="shared" si="5"/>
        <v>4</v>
      </c>
      <c r="K10" s="23">
        <f t="shared" si="6"/>
        <v>8</v>
      </c>
      <c r="L10" s="23">
        <f t="shared" si="7"/>
        <v>6</v>
      </c>
      <c r="M10" s="23">
        <f t="shared" si="8"/>
        <v>7</v>
      </c>
      <c r="N10" s="23"/>
      <c r="O10" s="23"/>
      <c r="P10" s="23"/>
      <c r="Q10" s="104"/>
      <c r="R10" s="24">
        <f t="shared" si="9"/>
        <v>44</v>
      </c>
      <c r="U10" t="s">
        <v>94</v>
      </c>
      <c r="V10">
        <v>27</v>
      </c>
      <c r="W10">
        <v>8</v>
      </c>
      <c r="X10">
        <v>9</v>
      </c>
      <c r="Y10">
        <v>8</v>
      </c>
      <c r="Z10">
        <v>8</v>
      </c>
      <c r="AA10">
        <v>10</v>
      </c>
      <c r="AB10">
        <v>6</v>
      </c>
      <c r="AC10">
        <v>6</v>
      </c>
      <c r="AD10">
        <v>4</v>
      </c>
      <c r="AE10">
        <v>10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49</v>
      </c>
    </row>
    <row r="11" spans="1:37" ht="27" customHeight="1">
      <c r="A11" s="7"/>
      <c r="B11" s="60">
        <f t="shared" si="10"/>
        <v>8</v>
      </c>
      <c r="C11" s="20" t="s">
        <v>77</v>
      </c>
      <c r="D11" s="108">
        <v>33</v>
      </c>
      <c r="E11" s="22">
        <f t="shared" si="0"/>
        <v>7</v>
      </c>
      <c r="F11" s="23">
        <f t="shared" si="1"/>
        <v>6</v>
      </c>
      <c r="G11" s="23">
        <f t="shared" si="2"/>
        <v>4</v>
      </c>
      <c r="H11" s="23">
        <f t="shared" si="3"/>
        <v>5</v>
      </c>
      <c r="I11" s="23">
        <f t="shared" si="4"/>
        <v>5</v>
      </c>
      <c r="J11" s="23">
        <f t="shared" si="5"/>
        <v>7</v>
      </c>
      <c r="K11" s="23">
        <f t="shared" si="6"/>
        <v>14</v>
      </c>
      <c r="L11" s="23">
        <f t="shared" si="7"/>
        <v>14</v>
      </c>
      <c r="M11" s="23">
        <f t="shared" si="8"/>
        <v>14</v>
      </c>
      <c r="N11" s="23"/>
      <c r="O11" s="23"/>
      <c r="P11" s="23"/>
      <c r="Q11" s="104"/>
      <c r="R11" s="24">
        <f t="shared" si="9"/>
        <v>48</v>
      </c>
      <c r="U11" t="s">
        <v>79</v>
      </c>
      <c r="V11">
        <v>191</v>
      </c>
      <c r="W11">
        <v>4</v>
      </c>
      <c r="X11">
        <v>5</v>
      </c>
      <c r="Y11">
        <v>6</v>
      </c>
      <c r="Z11">
        <v>6</v>
      </c>
      <c r="AA11">
        <v>4</v>
      </c>
      <c r="AB11">
        <v>3</v>
      </c>
      <c r="AC11">
        <v>7</v>
      </c>
      <c r="AD11">
        <v>7</v>
      </c>
      <c r="AE11">
        <v>6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34</v>
      </c>
    </row>
    <row r="12" spans="1:37" ht="27" customHeight="1">
      <c r="A12" s="7"/>
      <c r="B12" s="60">
        <f t="shared" si="10"/>
        <v>9</v>
      </c>
      <c r="C12" s="20" t="s">
        <v>94</v>
      </c>
      <c r="D12" s="108">
        <v>27</v>
      </c>
      <c r="E12" s="22">
        <f t="shared" si="0"/>
        <v>8</v>
      </c>
      <c r="F12" s="23">
        <f t="shared" si="1"/>
        <v>9</v>
      </c>
      <c r="G12" s="23">
        <f t="shared" si="2"/>
        <v>8</v>
      </c>
      <c r="H12" s="23">
        <f t="shared" si="3"/>
        <v>8</v>
      </c>
      <c r="I12" s="23">
        <f t="shared" si="4"/>
        <v>10</v>
      </c>
      <c r="J12" s="23">
        <f t="shared" si="5"/>
        <v>6</v>
      </c>
      <c r="K12" s="23">
        <f t="shared" si="6"/>
        <v>6</v>
      </c>
      <c r="L12" s="23">
        <f t="shared" si="7"/>
        <v>4</v>
      </c>
      <c r="M12" s="23">
        <f t="shared" si="8"/>
        <v>10</v>
      </c>
      <c r="N12" s="23"/>
      <c r="O12" s="23"/>
      <c r="P12" s="23"/>
      <c r="Q12" s="104"/>
      <c r="R12" s="24">
        <f t="shared" si="9"/>
        <v>49</v>
      </c>
      <c r="U12" t="s">
        <v>84</v>
      </c>
      <c r="V12">
        <v>96</v>
      </c>
      <c r="W12">
        <v>12</v>
      </c>
      <c r="X12">
        <v>11</v>
      </c>
      <c r="Y12">
        <v>7</v>
      </c>
      <c r="Z12">
        <v>10</v>
      </c>
      <c r="AA12">
        <v>13</v>
      </c>
      <c r="AB12">
        <v>11</v>
      </c>
      <c r="AC12">
        <v>14</v>
      </c>
      <c r="AD12">
        <v>14</v>
      </c>
      <c r="AE12">
        <v>14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78</v>
      </c>
    </row>
    <row r="13" spans="1:37" ht="27" customHeight="1">
      <c r="A13" s="7"/>
      <c r="B13" s="60">
        <f t="shared" si="10"/>
        <v>10</v>
      </c>
      <c r="C13" s="20" t="s">
        <v>23</v>
      </c>
      <c r="D13" s="108">
        <v>71</v>
      </c>
      <c r="E13" s="22">
        <f t="shared" si="0"/>
        <v>9</v>
      </c>
      <c r="F13" s="23">
        <f t="shared" si="1"/>
        <v>10</v>
      </c>
      <c r="G13" s="23">
        <f t="shared" si="2"/>
        <v>12</v>
      </c>
      <c r="H13" s="23">
        <f t="shared" si="3"/>
        <v>12</v>
      </c>
      <c r="I13" s="23">
        <f t="shared" si="4"/>
        <v>7</v>
      </c>
      <c r="J13" s="23">
        <f t="shared" si="5"/>
        <v>14</v>
      </c>
      <c r="K13" s="23">
        <f t="shared" si="6"/>
        <v>9</v>
      </c>
      <c r="L13" s="23">
        <f t="shared" si="7"/>
        <v>8</v>
      </c>
      <c r="M13" s="23">
        <f t="shared" si="8"/>
        <v>4</v>
      </c>
      <c r="N13" s="23"/>
      <c r="O13" s="23"/>
      <c r="P13" s="23"/>
      <c r="Q13" s="104"/>
      <c r="R13" s="24">
        <f t="shared" si="9"/>
        <v>59</v>
      </c>
      <c r="U13" t="s">
        <v>74</v>
      </c>
      <c r="V13">
        <v>163</v>
      </c>
      <c r="W13">
        <v>2</v>
      </c>
      <c r="X13">
        <v>4</v>
      </c>
      <c r="Y13">
        <v>4</v>
      </c>
      <c r="Z13">
        <v>4</v>
      </c>
      <c r="AA13">
        <v>4</v>
      </c>
      <c r="AB13">
        <v>2</v>
      </c>
      <c r="AC13">
        <v>3</v>
      </c>
      <c r="AD13">
        <v>5</v>
      </c>
      <c r="AE13">
        <v>3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22</v>
      </c>
    </row>
    <row r="14" spans="1:37" ht="27" customHeight="1">
      <c r="A14" s="7"/>
      <c r="B14" s="60">
        <f t="shared" si="10"/>
        <v>11</v>
      </c>
      <c r="C14" s="20" t="s">
        <v>8</v>
      </c>
      <c r="D14" s="108">
        <v>45</v>
      </c>
      <c r="E14" s="22">
        <f t="shared" si="0"/>
        <v>10</v>
      </c>
      <c r="F14" s="23">
        <f t="shared" si="1"/>
        <v>8</v>
      </c>
      <c r="G14" s="23">
        <f t="shared" si="2"/>
        <v>9</v>
      </c>
      <c r="H14" s="23">
        <f t="shared" si="3"/>
        <v>11</v>
      </c>
      <c r="I14" s="23">
        <f t="shared" si="4"/>
        <v>11</v>
      </c>
      <c r="J14" s="23">
        <f t="shared" si="5"/>
        <v>9</v>
      </c>
      <c r="K14" s="23">
        <f t="shared" si="6"/>
        <v>5</v>
      </c>
      <c r="L14" s="23">
        <f t="shared" si="7"/>
        <v>10</v>
      </c>
      <c r="M14" s="23">
        <f t="shared" si="8"/>
        <v>9</v>
      </c>
      <c r="N14" s="23"/>
      <c r="O14" s="23"/>
      <c r="P14" s="23"/>
      <c r="Q14" s="104"/>
      <c r="R14" s="24">
        <f t="shared" si="9"/>
        <v>60</v>
      </c>
      <c r="U14" t="s">
        <v>78</v>
      </c>
      <c r="V14">
        <v>119</v>
      </c>
      <c r="W14">
        <v>3</v>
      </c>
      <c r="X14">
        <v>3</v>
      </c>
      <c r="Y14">
        <v>5</v>
      </c>
      <c r="Z14">
        <v>4</v>
      </c>
      <c r="AA14">
        <v>6</v>
      </c>
      <c r="AB14">
        <v>8</v>
      </c>
      <c r="AC14">
        <v>4</v>
      </c>
      <c r="AD14">
        <v>4</v>
      </c>
      <c r="AE14">
        <v>5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28</v>
      </c>
    </row>
    <row r="15" spans="1:37" ht="27" customHeight="1">
      <c r="A15" s="7"/>
      <c r="B15" s="60">
        <f t="shared" si="10"/>
        <v>12</v>
      </c>
      <c r="C15" s="20" t="s">
        <v>87</v>
      </c>
      <c r="D15" s="108">
        <v>672</v>
      </c>
      <c r="E15" s="22">
        <f t="shared" si="0"/>
        <v>11</v>
      </c>
      <c r="F15" s="23">
        <f t="shared" si="1"/>
        <v>12</v>
      </c>
      <c r="G15" s="23">
        <f t="shared" si="2"/>
        <v>10</v>
      </c>
      <c r="H15" s="23">
        <f t="shared" si="3"/>
        <v>9</v>
      </c>
      <c r="I15" s="23">
        <f t="shared" si="4"/>
        <v>9</v>
      </c>
      <c r="J15" s="23">
        <f t="shared" si="5"/>
        <v>10</v>
      </c>
      <c r="K15" s="23">
        <f t="shared" si="6"/>
        <v>10</v>
      </c>
      <c r="L15" s="23">
        <f t="shared" si="7"/>
        <v>9</v>
      </c>
      <c r="M15" s="23">
        <f t="shared" si="8"/>
        <v>8</v>
      </c>
      <c r="N15" s="23"/>
      <c r="O15" s="23"/>
      <c r="P15" s="23"/>
      <c r="Q15" s="104"/>
      <c r="R15" s="24">
        <f t="shared" si="9"/>
        <v>65</v>
      </c>
      <c r="U15" t="s">
        <v>91</v>
      </c>
      <c r="V15">
        <v>848</v>
      </c>
      <c r="W15">
        <v>13</v>
      </c>
      <c r="X15">
        <v>13</v>
      </c>
      <c r="Y15">
        <v>13</v>
      </c>
      <c r="Z15">
        <v>13</v>
      </c>
      <c r="AA15">
        <v>12</v>
      </c>
      <c r="AB15">
        <v>14</v>
      </c>
      <c r="AC15">
        <v>11</v>
      </c>
      <c r="AD15">
        <v>11</v>
      </c>
      <c r="AE15">
        <v>11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84</v>
      </c>
    </row>
    <row r="16" spans="1:37" ht="27" customHeight="1">
      <c r="A16" s="7"/>
      <c r="B16" s="60">
        <f t="shared" si="10"/>
        <v>13</v>
      </c>
      <c r="C16" s="20" t="s">
        <v>84</v>
      </c>
      <c r="D16" s="108">
        <v>96</v>
      </c>
      <c r="E16" s="22">
        <f t="shared" si="0"/>
        <v>12</v>
      </c>
      <c r="F16" s="23">
        <f t="shared" si="1"/>
        <v>11</v>
      </c>
      <c r="G16" s="23">
        <f t="shared" si="2"/>
        <v>7</v>
      </c>
      <c r="H16" s="23">
        <f t="shared" si="3"/>
        <v>10</v>
      </c>
      <c r="I16" s="23">
        <f t="shared" si="4"/>
        <v>13</v>
      </c>
      <c r="J16" s="23">
        <f t="shared" si="5"/>
        <v>11</v>
      </c>
      <c r="K16" s="23">
        <f t="shared" si="6"/>
        <v>14</v>
      </c>
      <c r="L16" s="23">
        <f t="shared" si="7"/>
        <v>14</v>
      </c>
      <c r="M16" s="23">
        <f t="shared" si="8"/>
        <v>14</v>
      </c>
      <c r="N16" s="23"/>
      <c r="O16" s="23"/>
      <c r="P16" s="23"/>
      <c r="Q16" s="104"/>
      <c r="R16" s="24">
        <f t="shared" si="9"/>
        <v>78</v>
      </c>
      <c r="U16" t="s">
        <v>75</v>
      </c>
      <c r="V16">
        <v>72</v>
      </c>
      <c r="W16">
        <v>6</v>
      </c>
      <c r="X16">
        <v>1</v>
      </c>
      <c r="Y16">
        <v>2</v>
      </c>
      <c r="Z16">
        <v>1</v>
      </c>
      <c r="AA16">
        <v>2</v>
      </c>
      <c r="AB16">
        <v>5</v>
      </c>
      <c r="AC16">
        <v>4</v>
      </c>
      <c r="AD16">
        <v>2</v>
      </c>
      <c r="AE16">
        <v>1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13</v>
      </c>
    </row>
    <row r="17" spans="1:37" ht="27" customHeight="1">
      <c r="A17" s="7"/>
      <c r="B17" s="60">
        <f t="shared" si="10"/>
        <v>14</v>
      </c>
      <c r="C17" s="20" t="s">
        <v>91</v>
      </c>
      <c r="D17" s="108">
        <v>848</v>
      </c>
      <c r="E17" s="22">
        <f t="shared" si="0"/>
        <v>13</v>
      </c>
      <c r="F17" s="23">
        <f t="shared" si="1"/>
        <v>13</v>
      </c>
      <c r="G17" s="23">
        <f t="shared" si="2"/>
        <v>13</v>
      </c>
      <c r="H17" s="23">
        <f t="shared" si="3"/>
        <v>13</v>
      </c>
      <c r="I17" s="23">
        <f t="shared" si="4"/>
        <v>12</v>
      </c>
      <c r="J17" s="23">
        <f t="shared" si="5"/>
        <v>14</v>
      </c>
      <c r="K17" s="23">
        <f t="shared" si="6"/>
        <v>11</v>
      </c>
      <c r="L17" s="23">
        <f t="shared" si="7"/>
        <v>11</v>
      </c>
      <c r="M17" s="23">
        <f t="shared" si="8"/>
        <v>11</v>
      </c>
      <c r="N17" s="23"/>
      <c r="O17" s="23"/>
      <c r="P17" s="23"/>
      <c r="Q17" s="104"/>
      <c r="R17" s="24">
        <f t="shared" si="9"/>
        <v>84</v>
      </c>
      <c r="U17" t="s">
        <v>77</v>
      </c>
      <c r="V17">
        <v>33</v>
      </c>
      <c r="W17">
        <v>7</v>
      </c>
      <c r="X17">
        <v>6</v>
      </c>
      <c r="Y17">
        <v>4</v>
      </c>
      <c r="Z17">
        <v>5</v>
      </c>
      <c r="AA17">
        <v>5</v>
      </c>
      <c r="AB17">
        <v>7</v>
      </c>
      <c r="AC17">
        <v>14</v>
      </c>
      <c r="AD17">
        <v>14</v>
      </c>
      <c r="AE17">
        <v>14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48</v>
      </c>
    </row>
    <row r="18" spans="1:37" ht="18" hidden="1">
      <c r="A18" s="7"/>
      <c r="B18" s="60">
        <f t="shared" si="10"/>
        <v>15</v>
      </c>
      <c r="C18" s="20"/>
      <c r="D18" s="21"/>
      <c r="E18" s="22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104"/>
      <c r="R18" s="24">
        <f t="shared" ref="R18:R26" si="11">SUM(E18:Q18)-MAX(E18:Q18)</f>
        <v>0</v>
      </c>
      <c r="U18" t="s">
        <v>88</v>
      </c>
      <c r="V18">
        <v>90</v>
      </c>
      <c r="W18">
        <v>5</v>
      </c>
      <c r="X18">
        <v>7</v>
      </c>
      <c r="Y18">
        <v>11</v>
      </c>
      <c r="Z18">
        <v>7</v>
      </c>
      <c r="AA18">
        <v>8</v>
      </c>
      <c r="AB18">
        <v>4</v>
      </c>
      <c r="AC18">
        <v>8</v>
      </c>
      <c r="AD18">
        <v>6</v>
      </c>
      <c r="AE18">
        <v>7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44</v>
      </c>
    </row>
    <row r="19" spans="1:37" ht="18" hidden="1">
      <c r="A19" s="7"/>
      <c r="B19" s="60">
        <f t="shared" si="10"/>
        <v>16</v>
      </c>
      <c r="C19" s="20"/>
      <c r="D19" s="21"/>
      <c r="E19" s="22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104"/>
      <c r="R19" s="24">
        <f t="shared" si="11"/>
        <v>0</v>
      </c>
    </row>
    <row r="20" spans="1:37" ht="18" hidden="1">
      <c r="A20" s="7"/>
      <c r="B20" s="60">
        <f t="shared" si="10"/>
        <v>17</v>
      </c>
      <c r="C20" s="20"/>
      <c r="D20" s="21"/>
      <c r="E20" s="22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104"/>
      <c r="R20" s="24">
        <f t="shared" si="11"/>
        <v>0</v>
      </c>
    </row>
    <row r="21" spans="1:37" ht="18" hidden="1">
      <c r="A21" s="7"/>
      <c r="B21" s="60">
        <f t="shared" si="10"/>
        <v>18</v>
      </c>
      <c r="C21" s="20"/>
      <c r="D21" s="21"/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104"/>
      <c r="R21" s="24">
        <f t="shared" si="11"/>
        <v>0</v>
      </c>
    </row>
    <row r="22" spans="1:37" ht="18" hidden="1">
      <c r="A22" s="7"/>
      <c r="B22" s="60">
        <f t="shared" si="10"/>
        <v>19</v>
      </c>
      <c r="C22" s="20"/>
      <c r="D22" s="21"/>
      <c r="E22" s="22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104"/>
      <c r="R22" s="24">
        <f t="shared" si="11"/>
        <v>0</v>
      </c>
    </row>
    <row r="23" spans="1:37" ht="18" hidden="1">
      <c r="A23" s="7"/>
      <c r="B23" s="60">
        <f t="shared" si="10"/>
        <v>20</v>
      </c>
      <c r="C23" s="20"/>
      <c r="D23" s="21"/>
      <c r="E23" s="22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104"/>
      <c r="R23" s="24">
        <f t="shared" si="11"/>
        <v>0</v>
      </c>
    </row>
    <row r="24" spans="1:37" ht="18" hidden="1">
      <c r="A24" s="7"/>
      <c r="B24" s="60">
        <f t="shared" si="10"/>
        <v>21</v>
      </c>
      <c r="C24" s="20"/>
      <c r="D24" s="21"/>
      <c r="E24" s="22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104"/>
      <c r="R24" s="105">
        <f t="shared" si="11"/>
        <v>0</v>
      </c>
    </row>
    <row r="25" spans="1:37" ht="18" hidden="1">
      <c r="A25" s="7"/>
      <c r="B25" s="60">
        <f t="shared" si="10"/>
        <v>22</v>
      </c>
      <c r="C25" s="20"/>
      <c r="D25" s="21"/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04"/>
      <c r="R25" s="105">
        <f t="shared" si="11"/>
        <v>0</v>
      </c>
    </row>
    <row r="26" spans="1:37" ht="18.75" thickBot="1">
      <c r="A26" s="7"/>
      <c r="B26" s="60">
        <f t="shared" si="10"/>
        <v>23</v>
      </c>
      <c r="C26" s="25"/>
      <c r="D26" s="109"/>
      <c r="E26" s="107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80"/>
      <c r="R26" s="106">
        <f t="shared" si="11"/>
        <v>0</v>
      </c>
    </row>
    <row r="27" spans="1:37" ht="14.25" thickTop="1" thickBot="1">
      <c r="A27" s="7"/>
      <c r="B27" s="7"/>
      <c r="C27" s="7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7"/>
      <c r="P27" s="7"/>
      <c r="Q27" s="7"/>
      <c r="R27" s="7"/>
    </row>
    <row r="28" spans="1:37" ht="31.5" customHeight="1" thickTop="1" thickBot="1">
      <c r="A28" s="7"/>
      <c r="B28" s="7"/>
      <c r="C28" s="217" t="s">
        <v>113</v>
      </c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9"/>
    </row>
    <row r="29" spans="1:37" ht="45.75" customHeight="1" thickTop="1" thickBot="1">
      <c r="A29" s="7"/>
      <c r="B29" s="127"/>
      <c r="C29" s="13" t="s">
        <v>10</v>
      </c>
      <c r="D29" s="14" t="s">
        <v>11</v>
      </c>
      <c r="E29" s="15" t="s">
        <v>12</v>
      </c>
      <c r="F29" s="16" t="s">
        <v>13</v>
      </c>
      <c r="G29" s="16" t="s">
        <v>14</v>
      </c>
      <c r="H29" s="16" t="s">
        <v>15</v>
      </c>
      <c r="I29" s="16" t="s">
        <v>16</v>
      </c>
      <c r="J29" s="16" t="s">
        <v>17</v>
      </c>
      <c r="K29" s="16" t="s">
        <v>18</v>
      </c>
      <c r="L29" s="16" t="s">
        <v>19</v>
      </c>
      <c r="M29" s="16" t="s">
        <v>20</v>
      </c>
      <c r="N29" s="16" t="s">
        <v>25</v>
      </c>
      <c r="O29" s="16" t="s">
        <v>26</v>
      </c>
      <c r="P29" s="16" t="s">
        <v>27</v>
      </c>
      <c r="Q29" s="113" t="s">
        <v>28</v>
      </c>
      <c r="R29" s="12" t="s">
        <v>97</v>
      </c>
    </row>
    <row r="30" spans="1:37" ht="27" customHeight="1" thickTop="1">
      <c r="A30" s="7"/>
      <c r="B30" s="128">
        <v>1</v>
      </c>
      <c r="C30" s="110" t="s">
        <v>76</v>
      </c>
      <c r="D30" s="119">
        <v>23</v>
      </c>
      <c r="E30" s="81">
        <v>5</v>
      </c>
      <c r="F30" s="82">
        <v>18</v>
      </c>
      <c r="G30" s="82">
        <v>1</v>
      </c>
      <c r="H30" s="82">
        <v>1</v>
      </c>
      <c r="I30" s="82">
        <v>3</v>
      </c>
      <c r="J30" s="82">
        <v>4</v>
      </c>
      <c r="K30" s="82">
        <v>1</v>
      </c>
      <c r="L30" s="82">
        <v>2</v>
      </c>
      <c r="M30" s="82">
        <v>3</v>
      </c>
      <c r="N30" s="82">
        <v>1</v>
      </c>
      <c r="O30" s="82"/>
      <c r="P30" s="82"/>
      <c r="Q30" s="83"/>
      <c r="R30" s="112">
        <v>16</v>
      </c>
    </row>
    <row r="31" spans="1:37" ht="27" customHeight="1">
      <c r="A31" s="7"/>
      <c r="B31" s="127">
        <f>B30+1</f>
        <v>2</v>
      </c>
      <c r="C31" s="20" t="s">
        <v>74</v>
      </c>
      <c r="D31" s="120">
        <v>163</v>
      </c>
      <c r="E31" s="22">
        <v>6</v>
      </c>
      <c r="F31" s="23">
        <v>3</v>
      </c>
      <c r="G31" s="23">
        <v>3</v>
      </c>
      <c r="H31" s="23">
        <v>3</v>
      </c>
      <c r="I31" s="23">
        <v>6</v>
      </c>
      <c r="J31" s="23">
        <v>1</v>
      </c>
      <c r="K31" s="23">
        <v>4</v>
      </c>
      <c r="L31" s="23">
        <v>1</v>
      </c>
      <c r="M31" s="23">
        <v>1</v>
      </c>
      <c r="N31" s="23">
        <v>2</v>
      </c>
      <c r="O31" s="23"/>
      <c r="P31" s="23"/>
      <c r="Q31" s="104"/>
      <c r="R31" s="24">
        <v>18</v>
      </c>
    </row>
    <row r="32" spans="1:37" ht="27" customHeight="1">
      <c r="A32" s="7"/>
      <c r="B32" s="127">
        <f t="shared" ref="B32:B47" si="12">B31+1</f>
        <v>3</v>
      </c>
      <c r="C32" s="20" t="s">
        <v>75</v>
      </c>
      <c r="D32" s="120">
        <v>72</v>
      </c>
      <c r="E32" s="22">
        <v>1</v>
      </c>
      <c r="F32" s="23">
        <v>4</v>
      </c>
      <c r="G32" s="23">
        <v>6</v>
      </c>
      <c r="H32" s="23">
        <v>6</v>
      </c>
      <c r="I32" s="23">
        <v>1</v>
      </c>
      <c r="J32" s="23">
        <v>5</v>
      </c>
      <c r="K32" s="23">
        <v>2</v>
      </c>
      <c r="L32" s="23">
        <v>7</v>
      </c>
      <c r="M32" s="23">
        <v>5</v>
      </c>
      <c r="N32" s="23">
        <v>7</v>
      </c>
      <c r="O32" s="23"/>
      <c r="P32" s="23"/>
      <c r="Q32" s="104"/>
      <c r="R32" s="24">
        <v>30</v>
      </c>
    </row>
    <row r="33" spans="1:18" ht="27" customHeight="1">
      <c r="A33" s="7"/>
      <c r="B33" s="127">
        <f t="shared" si="12"/>
        <v>4</v>
      </c>
      <c r="C33" s="20" t="s">
        <v>107</v>
      </c>
      <c r="D33" s="120">
        <v>196</v>
      </c>
      <c r="E33" s="22">
        <v>18</v>
      </c>
      <c r="F33" s="23">
        <v>2</v>
      </c>
      <c r="G33" s="23">
        <v>5</v>
      </c>
      <c r="H33" s="23">
        <v>4</v>
      </c>
      <c r="I33" s="23">
        <v>7</v>
      </c>
      <c r="J33" s="23">
        <v>4</v>
      </c>
      <c r="K33" s="23">
        <v>4</v>
      </c>
      <c r="L33" s="23">
        <v>5</v>
      </c>
      <c r="M33" s="23">
        <v>7</v>
      </c>
      <c r="N33" s="23">
        <v>3</v>
      </c>
      <c r="O33" s="23"/>
      <c r="P33" s="23"/>
      <c r="Q33" s="104"/>
      <c r="R33" s="24">
        <v>34</v>
      </c>
    </row>
    <row r="34" spans="1:18" ht="27" customHeight="1">
      <c r="A34" s="7"/>
      <c r="B34" s="127">
        <f t="shared" si="12"/>
        <v>5</v>
      </c>
      <c r="C34" s="20" t="s">
        <v>80</v>
      </c>
      <c r="D34" s="120">
        <v>81</v>
      </c>
      <c r="E34" s="22">
        <v>2</v>
      </c>
      <c r="F34" s="23">
        <v>1</v>
      </c>
      <c r="G34" s="23">
        <v>4</v>
      </c>
      <c r="H34" s="23">
        <v>2</v>
      </c>
      <c r="I34" s="23">
        <v>2</v>
      </c>
      <c r="J34" s="23">
        <v>3</v>
      </c>
      <c r="K34" s="23">
        <v>3</v>
      </c>
      <c r="L34" s="23">
        <v>18</v>
      </c>
      <c r="M34" s="23">
        <v>18</v>
      </c>
      <c r="N34" s="23">
        <v>18</v>
      </c>
      <c r="O34" s="23"/>
      <c r="P34" s="23"/>
      <c r="Q34" s="104"/>
      <c r="R34" s="24">
        <v>35</v>
      </c>
    </row>
    <row r="35" spans="1:18" ht="27" customHeight="1">
      <c r="A35" s="7"/>
      <c r="B35" s="127">
        <f t="shared" si="12"/>
        <v>6</v>
      </c>
      <c r="C35" s="20" t="s">
        <v>79</v>
      </c>
      <c r="D35" s="120">
        <v>191</v>
      </c>
      <c r="E35" s="22">
        <v>3</v>
      </c>
      <c r="F35" s="23">
        <v>6</v>
      </c>
      <c r="G35" s="23">
        <v>4</v>
      </c>
      <c r="H35" s="23">
        <v>4</v>
      </c>
      <c r="I35" s="23">
        <v>4</v>
      </c>
      <c r="J35" s="23">
        <v>6</v>
      </c>
      <c r="K35" s="23">
        <v>6</v>
      </c>
      <c r="L35" s="23">
        <v>6</v>
      </c>
      <c r="M35" s="23">
        <v>8</v>
      </c>
      <c r="N35" s="23">
        <v>4</v>
      </c>
      <c r="O35" s="23"/>
      <c r="P35" s="23"/>
      <c r="Q35" s="104"/>
      <c r="R35" s="24">
        <v>37</v>
      </c>
    </row>
    <row r="36" spans="1:18" ht="27" customHeight="1">
      <c r="A36" s="7"/>
      <c r="B36" s="127">
        <f t="shared" si="12"/>
        <v>7</v>
      </c>
      <c r="C36" s="20" t="s">
        <v>73</v>
      </c>
      <c r="D36" s="120">
        <v>12</v>
      </c>
      <c r="E36" s="22">
        <v>4</v>
      </c>
      <c r="F36" s="23">
        <v>5</v>
      </c>
      <c r="G36" s="23">
        <v>12</v>
      </c>
      <c r="H36" s="23">
        <v>5</v>
      </c>
      <c r="I36" s="23">
        <v>9</v>
      </c>
      <c r="J36" s="23">
        <v>2</v>
      </c>
      <c r="K36" s="23">
        <v>5</v>
      </c>
      <c r="L36" s="23">
        <v>10</v>
      </c>
      <c r="M36" s="23">
        <v>6</v>
      </c>
      <c r="N36" s="23">
        <v>5</v>
      </c>
      <c r="O36" s="23"/>
      <c r="P36" s="23"/>
      <c r="Q36" s="104"/>
      <c r="R36" s="24">
        <v>41</v>
      </c>
    </row>
    <row r="37" spans="1:18" ht="27" customHeight="1">
      <c r="A37" s="7"/>
      <c r="B37" s="127">
        <f t="shared" si="12"/>
        <v>8</v>
      </c>
      <c r="C37" s="20" t="s">
        <v>108</v>
      </c>
      <c r="D37" s="120">
        <v>119</v>
      </c>
      <c r="E37" s="22">
        <v>10</v>
      </c>
      <c r="F37" s="23">
        <v>4</v>
      </c>
      <c r="G37" s="23">
        <v>7</v>
      </c>
      <c r="H37" s="23">
        <v>9</v>
      </c>
      <c r="I37" s="23">
        <v>5</v>
      </c>
      <c r="J37" s="23">
        <v>8</v>
      </c>
      <c r="K37" s="23">
        <v>10</v>
      </c>
      <c r="L37" s="23">
        <v>3</v>
      </c>
      <c r="M37" s="23">
        <v>9</v>
      </c>
      <c r="N37" s="23">
        <v>9</v>
      </c>
      <c r="O37" s="23"/>
      <c r="P37" s="23"/>
      <c r="Q37" s="104"/>
      <c r="R37" s="24">
        <v>54</v>
      </c>
    </row>
    <row r="38" spans="1:18" ht="27" customHeight="1">
      <c r="A38" s="7"/>
      <c r="B38" s="127">
        <f t="shared" si="12"/>
        <v>9</v>
      </c>
      <c r="C38" s="20" t="s">
        <v>24</v>
      </c>
      <c r="D38" s="120">
        <v>14</v>
      </c>
      <c r="E38" s="22">
        <v>7</v>
      </c>
      <c r="F38" s="23">
        <v>12</v>
      </c>
      <c r="G38" s="23">
        <v>8</v>
      </c>
      <c r="H38" s="23">
        <v>8</v>
      </c>
      <c r="I38" s="23">
        <v>8</v>
      </c>
      <c r="J38" s="23">
        <v>7</v>
      </c>
      <c r="K38" s="23">
        <v>9</v>
      </c>
      <c r="L38" s="23">
        <v>4</v>
      </c>
      <c r="M38" s="23">
        <v>4</v>
      </c>
      <c r="N38" s="23">
        <v>10</v>
      </c>
      <c r="O38" s="23"/>
      <c r="P38" s="23"/>
      <c r="Q38" s="104"/>
      <c r="R38" s="24">
        <v>55</v>
      </c>
    </row>
    <row r="39" spans="1:18" ht="27" customHeight="1">
      <c r="A39" s="7"/>
      <c r="B39" s="127">
        <f t="shared" si="12"/>
        <v>10</v>
      </c>
      <c r="C39" s="20" t="s">
        <v>83</v>
      </c>
      <c r="D39" s="120">
        <v>27</v>
      </c>
      <c r="E39" s="22">
        <v>9</v>
      </c>
      <c r="F39" s="23">
        <v>11</v>
      </c>
      <c r="G39" s="23">
        <v>10</v>
      </c>
      <c r="H39" s="23">
        <v>18</v>
      </c>
      <c r="I39" s="23">
        <v>11</v>
      </c>
      <c r="J39" s="23">
        <v>9</v>
      </c>
      <c r="K39" s="23">
        <v>11</v>
      </c>
      <c r="L39" s="23">
        <v>4</v>
      </c>
      <c r="M39" s="23">
        <v>2</v>
      </c>
      <c r="N39" s="23">
        <v>4</v>
      </c>
      <c r="O39" s="23"/>
      <c r="P39" s="23"/>
      <c r="Q39" s="104"/>
      <c r="R39" s="24">
        <v>60</v>
      </c>
    </row>
    <row r="40" spans="1:18" ht="27" customHeight="1">
      <c r="A40" s="7"/>
      <c r="B40" s="127">
        <f t="shared" si="12"/>
        <v>11</v>
      </c>
      <c r="C40" s="20" t="s">
        <v>81</v>
      </c>
      <c r="D40" s="120">
        <v>90</v>
      </c>
      <c r="E40" s="22">
        <v>12</v>
      </c>
      <c r="F40" s="23">
        <v>13</v>
      </c>
      <c r="G40" s="23">
        <v>2</v>
      </c>
      <c r="H40" s="23">
        <v>7</v>
      </c>
      <c r="I40" s="23">
        <v>10</v>
      </c>
      <c r="J40" s="23">
        <v>10</v>
      </c>
      <c r="K40" s="23">
        <v>7</v>
      </c>
      <c r="L40" s="23">
        <v>8</v>
      </c>
      <c r="M40" s="23">
        <v>11</v>
      </c>
      <c r="N40" s="23">
        <v>11</v>
      </c>
      <c r="O40" s="23"/>
      <c r="P40" s="23"/>
      <c r="Q40" s="104"/>
      <c r="R40" s="24">
        <v>66</v>
      </c>
    </row>
    <row r="41" spans="1:18" ht="27" customHeight="1">
      <c r="A41" s="7"/>
      <c r="B41" s="127">
        <f t="shared" si="12"/>
        <v>12</v>
      </c>
      <c r="C41" s="20" t="s">
        <v>23</v>
      </c>
      <c r="D41" s="120">
        <v>71</v>
      </c>
      <c r="E41" s="22">
        <v>4</v>
      </c>
      <c r="F41" s="23">
        <v>10</v>
      </c>
      <c r="G41" s="23">
        <v>11</v>
      </c>
      <c r="H41" s="23">
        <v>14</v>
      </c>
      <c r="I41" s="23">
        <v>4</v>
      </c>
      <c r="J41" s="23">
        <v>12</v>
      </c>
      <c r="K41" s="23">
        <v>13</v>
      </c>
      <c r="L41" s="23">
        <v>18</v>
      </c>
      <c r="M41" s="23">
        <v>12</v>
      </c>
      <c r="N41" s="23">
        <v>18</v>
      </c>
      <c r="O41" s="23"/>
      <c r="P41" s="23"/>
      <c r="Q41" s="104"/>
      <c r="R41" s="24">
        <v>80</v>
      </c>
    </row>
    <row r="42" spans="1:18" ht="27" customHeight="1">
      <c r="A42" s="7"/>
      <c r="B42" s="127">
        <f t="shared" si="12"/>
        <v>13</v>
      </c>
      <c r="C42" s="20" t="s">
        <v>8</v>
      </c>
      <c r="D42" s="120">
        <v>45</v>
      </c>
      <c r="E42" s="22">
        <v>8</v>
      </c>
      <c r="F42" s="23">
        <v>16</v>
      </c>
      <c r="G42" s="23">
        <v>14</v>
      </c>
      <c r="H42" s="23">
        <v>13</v>
      </c>
      <c r="I42" s="23">
        <v>13</v>
      </c>
      <c r="J42" s="23">
        <v>11</v>
      </c>
      <c r="K42" s="23">
        <v>14</v>
      </c>
      <c r="L42" s="23">
        <v>9</v>
      </c>
      <c r="M42" s="23">
        <v>4</v>
      </c>
      <c r="N42" s="23">
        <v>13</v>
      </c>
      <c r="O42" s="23"/>
      <c r="P42" s="23"/>
      <c r="Q42" s="104"/>
      <c r="R42" s="24">
        <v>85</v>
      </c>
    </row>
    <row r="43" spans="1:18" ht="27" customHeight="1">
      <c r="A43" s="7"/>
      <c r="B43" s="127">
        <f t="shared" si="12"/>
        <v>14</v>
      </c>
      <c r="C43" s="20" t="s">
        <v>31</v>
      </c>
      <c r="D43" s="120">
        <v>16</v>
      </c>
      <c r="E43" s="22">
        <v>13</v>
      </c>
      <c r="F43" s="23">
        <v>9</v>
      </c>
      <c r="G43" s="23">
        <v>13</v>
      </c>
      <c r="H43" s="23">
        <v>10</v>
      </c>
      <c r="I43" s="23">
        <v>15</v>
      </c>
      <c r="J43" s="23">
        <v>13</v>
      </c>
      <c r="K43" s="23">
        <v>8</v>
      </c>
      <c r="L43" s="23">
        <v>11</v>
      </c>
      <c r="M43" s="23">
        <v>13</v>
      </c>
      <c r="N43" s="23">
        <v>8</v>
      </c>
      <c r="O43" s="23"/>
      <c r="P43" s="23"/>
      <c r="Q43" s="104"/>
      <c r="R43" s="24">
        <v>85</v>
      </c>
    </row>
    <row r="44" spans="1:18" ht="27" customHeight="1">
      <c r="A44" s="7"/>
      <c r="B44" s="127">
        <f>B43+1</f>
        <v>15</v>
      </c>
      <c r="C44" s="20" t="s">
        <v>86</v>
      </c>
      <c r="D44" s="120">
        <v>29</v>
      </c>
      <c r="E44" s="22">
        <v>18</v>
      </c>
      <c r="F44" s="23">
        <v>8</v>
      </c>
      <c r="G44" s="23">
        <v>9</v>
      </c>
      <c r="H44" s="23">
        <v>15</v>
      </c>
      <c r="I44" s="23">
        <v>12</v>
      </c>
      <c r="J44" s="23">
        <v>14</v>
      </c>
      <c r="K44" s="23">
        <v>12</v>
      </c>
      <c r="L44" s="23">
        <v>18</v>
      </c>
      <c r="M44" s="23">
        <v>10</v>
      </c>
      <c r="N44" s="23">
        <v>6</v>
      </c>
      <c r="O44" s="23"/>
      <c r="P44" s="23"/>
      <c r="Q44" s="104"/>
      <c r="R44" s="24">
        <v>86</v>
      </c>
    </row>
    <row r="45" spans="1:18" ht="27" customHeight="1">
      <c r="A45" s="7"/>
      <c r="B45" s="127">
        <f>B44+1</f>
        <v>16</v>
      </c>
      <c r="C45" s="20" t="s">
        <v>87</v>
      </c>
      <c r="D45" s="120">
        <v>672</v>
      </c>
      <c r="E45" s="22">
        <v>14</v>
      </c>
      <c r="F45" s="23">
        <v>14</v>
      </c>
      <c r="G45" s="23">
        <v>16</v>
      </c>
      <c r="H45" s="23">
        <v>11</v>
      </c>
      <c r="I45" s="23">
        <v>14</v>
      </c>
      <c r="J45" s="23">
        <v>15</v>
      </c>
      <c r="K45" s="23">
        <v>15</v>
      </c>
      <c r="L45" s="23">
        <v>12</v>
      </c>
      <c r="M45" s="23">
        <v>18</v>
      </c>
      <c r="N45" s="23">
        <v>12</v>
      </c>
      <c r="O45" s="23"/>
      <c r="P45" s="23"/>
      <c r="Q45" s="104"/>
      <c r="R45" s="24">
        <v>107</v>
      </c>
    </row>
    <row r="46" spans="1:18" ht="27" customHeight="1">
      <c r="A46" s="7"/>
      <c r="B46" s="127">
        <f t="shared" si="12"/>
        <v>17</v>
      </c>
      <c r="C46" s="20" t="s">
        <v>84</v>
      </c>
      <c r="D46" s="120">
        <v>96</v>
      </c>
      <c r="E46" s="22">
        <v>11</v>
      </c>
      <c r="F46" s="23">
        <v>7</v>
      </c>
      <c r="G46" s="23">
        <v>15</v>
      </c>
      <c r="H46" s="23">
        <v>16</v>
      </c>
      <c r="I46" s="23">
        <v>16</v>
      </c>
      <c r="J46" s="23">
        <v>18</v>
      </c>
      <c r="K46" s="23">
        <v>18</v>
      </c>
      <c r="L46" s="23">
        <v>18</v>
      </c>
      <c r="M46" s="23">
        <v>18</v>
      </c>
      <c r="N46" s="23">
        <v>18</v>
      </c>
      <c r="O46" s="23"/>
      <c r="P46" s="23"/>
      <c r="Q46" s="104"/>
      <c r="R46" s="24">
        <v>119</v>
      </c>
    </row>
    <row r="47" spans="1:18" ht="27" customHeight="1" thickBot="1">
      <c r="A47" s="7"/>
      <c r="B47" s="129">
        <f t="shared" si="12"/>
        <v>18</v>
      </c>
      <c r="C47" s="25" t="s">
        <v>109</v>
      </c>
      <c r="D47" s="124">
        <v>711</v>
      </c>
      <c r="E47" s="107">
        <v>15</v>
      </c>
      <c r="F47" s="26">
        <v>15</v>
      </c>
      <c r="G47" s="26">
        <v>17</v>
      </c>
      <c r="H47" s="26">
        <v>12</v>
      </c>
      <c r="I47" s="26">
        <v>18</v>
      </c>
      <c r="J47" s="26">
        <v>18</v>
      </c>
      <c r="K47" s="26">
        <v>18</v>
      </c>
      <c r="L47" s="26">
        <v>18</v>
      </c>
      <c r="M47" s="26">
        <v>18</v>
      </c>
      <c r="N47" s="26">
        <v>18</v>
      </c>
      <c r="O47" s="26"/>
      <c r="P47" s="26"/>
      <c r="Q47" s="80"/>
      <c r="R47" s="106">
        <v>131</v>
      </c>
    </row>
    <row r="48" spans="1:18" ht="27" customHeight="1" thickTop="1" thickBot="1">
      <c r="A48" s="7"/>
      <c r="B48" s="7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"/>
      <c r="P48" s="7"/>
      <c r="Q48" s="7"/>
      <c r="R48" s="7"/>
    </row>
    <row r="49" spans="1:18" ht="27" customHeight="1" thickTop="1" thickBot="1">
      <c r="A49" s="7"/>
      <c r="B49" s="7"/>
      <c r="C49" s="217" t="s">
        <v>114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9"/>
    </row>
    <row r="50" spans="1:18" ht="55.5" customHeight="1" thickTop="1" thickBot="1">
      <c r="A50" s="7"/>
      <c r="B50" s="60"/>
      <c r="C50" s="13" t="s">
        <v>10</v>
      </c>
      <c r="D50" s="14" t="s">
        <v>11</v>
      </c>
      <c r="E50" s="15" t="s">
        <v>12</v>
      </c>
      <c r="F50" s="16" t="s">
        <v>13</v>
      </c>
      <c r="G50" s="16" t="s">
        <v>14</v>
      </c>
      <c r="H50" s="16" t="s">
        <v>15</v>
      </c>
      <c r="I50" s="16" t="s">
        <v>16</v>
      </c>
      <c r="J50" s="16" t="s">
        <v>17</v>
      </c>
      <c r="K50" s="16" t="s">
        <v>18</v>
      </c>
      <c r="L50" s="16" t="s">
        <v>19</v>
      </c>
      <c r="M50" s="16" t="s">
        <v>20</v>
      </c>
      <c r="N50" s="16" t="s">
        <v>25</v>
      </c>
      <c r="O50" s="16" t="s">
        <v>26</v>
      </c>
      <c r="P50" s="16" t="s">
        <v>27</v>
      </c>
      <c r="Q50" s="113" t="s">
        <v>28</v>
      </c>
      <c r="R50" s="12" t="s">
        <v>97</v>
      </c>
    </row>
    <row r="51" spans="1:18" ht="27" customHeight="1" thickTop="1">
      <c r="A51" s="7"/>
      <c r="B51" s="59">
        <v>1</v>
      </c>
      <c r="C51" s="122" t="s">
        <v>146</v>
      </c>
      <c r="D51" s="137" t="s">
        <v>115</v>
      </c>
      <c r="E51" s="81">
        <v>1</v>
      </c>
      <c r="F51" s="82">
        <v>3</v>
      </c>
      <c r="G51" s="82">
        <v>3</v>
      </c>
      <c r="H51" s="82">
        <v>1</v>
      </c>
      <c r="I51" s="82">
        <v>2</v>
      </c>
      <c r="J51" s="82">
        <v>3</v>
      </c>
      <c r="K51" s="82"/>
      <c r="L51" s="82"/>
      <c r="M51" s="82"/>
      <c r="N51" s="82"/>
      <c r="O51" s="82"/>
      <c r="P51" s="82"/>
      <c r="Q51" s="83"/>
      <c r="R51" s="112">
        <v>10</v>
      </c>
    </row>
    <row r="52" spans="1:18" ht="27" customHeight="1">
      <c r="A52" s="7"/>
      <c r="B52" s="60">
        <f>B51+1</f>
        <v>2</v>
      </c>
      <c r="C52" s="75" t="s">
        <v>147</v>
      </c>
      <c r="D52" s="138" t="s">
        <v>116</v>
      </c>
      <c r="E52" s="22">
        <v>2</v>
      </c>
      <c r="F52" s="23">
        <v>11</v>
      </c>
      <c r="G52" s="23">
        <v>2</v>
      </c>
      <c r="H52" s="23">
        <v>2</v>
      </c>
      <c r="I52" s="23">
        <v>3</v>
      </c>
      <c r="J52" s="23">
        <v>4</v>
      </c>
      <c r="K52" s="23"/>
      <c r="L52" s="23"/>
      <c r="M52" s="23"/>
      <c r="N52" s="23"/>
      <c r="O52" s="23"/>
      <c r="P52" s="23"/>
      <c r="Q52" s="104"/>
      <c r="R52" s="24">
        <v>13</v>
      </c>
    </row>
    <row r="53" spans="1:18" ht="27" customHeight="1">
      <c r="A53" s="7"/>
      <c r="B53" s="60">
        <f t="shared" ref="B53:B83" si="13">B52+1</f>
        <v>3</v>
      </c>
      <c r="C53" s="75" t="s">
        <v>148</v>
      </c>
      <c r="D53" s="138" t="s">
        <v>117</v>
      </c>
      <c r="E53" s="22">
        <v>5</v>
      </c>
      <c r="F53" s="23">
        <v>4</v>
      </c>
      <c r="G53" s="23">
        <v>1</v>
      </c>
      <c r="H53" s="23">
        <v>8</v>
      </c>
      <c r="I53" s="23">
        <v>4</v>
      </c>
      <c r="J53" s="23">
        <v>1</v>
      </c>
      <c r="K53" s="23"/>
      <c r="L53" s="23"/>
      <c r="M53" s="23"/>
      <c r="N53" s="23"/>
      <c r="O53" s="23"/>
      <c r="P53" s="23"/>
      <c r="Q53" s="104"/>
      <c r="R53" s="24">
        <v>15</v>
      </c>
    </row>
    <row r="54" spans="1:18" ht="27" customHeight="1">
      <c r="A54" s="7"/>
      <c r="B54" s="60">
        <f t="shared" si="13"/>
        <v>4</v>
      </c>
      <c r="C54" s="75" t="s">
        <v>149</v>
      </c>
      <c r="D54" s="138" t="s">
        <v>118</v>
      </c>
      <c r="E54" s="22">
        <v>8</v>
      </c>
      <c r="F54" s="23">
        <v>2</v>
      </c>
      <c r="G54" s="23">
        <v>6</v>
      </c>
      <c r="H54" s="23">
        <v>5</v>
      </c>
      <c r="I54" s="23">
        <v>1</v>
      </c>
      <c r="J54" s="23">
        <v>2</v>
      </c>
      <c r="K54" s="23"/>
      <c r="L54" s="23"/>
      <c r="M54" s="23"/>
      <c r="N54" s="23"/>
      <c r="O54" s="23"/>
      <c r="P54" s="23"/>
      <c r="Q54" s="104"/>
      <c r="R54" s="24">
        <v>16</v>
      </c>
    </row>
    <row r="55" spans="1:18" ht="27" customHeight="1">
      <c r="A55" s="7"/>
      <c r="B55" s="60">
        <f t="shared" si="13"/>
        <v>5</v>
      </c>
      <c r="C55" s="75" t="s">
        <v>150</v>
      </c>
      <c r="D55" s="138" t="s">
        <v>119</v>
      </c>
      <c r="E55" s="22">
        <v>4</v>
      </c>
      <c r="F55" s="23">
        <v>1</v>
      </c>
      <c r="G55" s="23">
        <v>4</v>
      </c>
      <c r="H55" s="23">
        <v>3</v>
      </c>
      <c r="I55" s="23">
        <v>5</v>
      </c>
      <c r="J55" s="23">
        <v>9</v>
      </c>
      <c r="K55" s="23"/>
      <c r="L55" s="23"/>
      <c r="M55" s="23"/>
      <c r="N55" s="23"/>
      <c r="O55" s="23"/>
      <c r="P55" s="23"/>
      <c r="Q55" s="104"/>
      <c r="R55" s="24">
        <v>17</v>
      </c>
    </row>
    <row r="56" spans="1:18" ht="27" customHeight="1">
      <c r="A56" s="7"/>
      <c r="B56" s="60">
        <f t="shared" si="13"/>
        <v>6</v>
      </c>
      <c r="C56" s="75" t="s">
        <v>151</v>
      </c>
      <c r="D56" s="138" t="s">
        <v>174</v>
      </c>
      <c r="E56" s="22">
        <v>3</v>
      </c>
      <c r="F56" s="23">
        <v>5</v>
      </c>
      <c r="G56" s="23">
        <v>8</v>
      </c>
      <c r="H56" s="23">
        <v>4</v>
      </c>
      <c r="I56" s="23">
        <v>6</v>
      </c>
      <c r="J56" s="23">
        <v>6</v>
      </c>
      <c r="K56" s="23"/>
      <c r="L56" s="23"/>
      <c r="M56" s="23"/>
      <c r="N56" s="23"/>
      <c r="O56" s="23"/>
      <c r="P56" s="23"/>
      <c r="Q56" s="104"/>
      <c r="R56" s="24">
        <v>24</v>
      </c>
    </row>
    <row r="57" spans="1:18" ht="27" customHeight="1">
      <c r="A57" s="7"/>
      <c r="B57" s="60">
        <f t="shared" si="13"/>
        <v>7</v>
      </c>
      <c r="C57" s="20" t="s">
        <v>76</v>
      </c>
      <c r="D57" s="138" t="s">
        <v>120</v>
      </c>
      <c r="E57" s="22">
        <v>6</v>
      </c>
      <c r="F57" s="23">
        <v>6</v>
      </c>
      <c r="G57" s="23">
        <v>9</v>
      </c>
      <c r="H57" s="23">
        <v>6</v>
      </c>
      <c r="I57" s="23">
        <v>8</v>
      </c>
      <c r="J57" s="23">
        <v>11</v>
      </c>
      <c r="K57" s="23"/>
      <c r="L57" s="23"/>
      <c r="M57" s="23"/>
      <c r="N57" s="23"/>
      <c r="O57" s="23"/>
      <c r="P57" s="23"/>
      <c r="Q57" s="104"/>
      <c r="R57" s="24">
        <v>35</v>
      </c>
    </row>
    <row r="58" spans="1:18" ht="27" customHeight="1">
      <c r="A58" s="7"/>
      <c r="B58" s="60">
        <f t="shared" si="13"/>
        <v>8</v>
      </c>
      <c r="C58" s="20" t="s">
        <v>152</v>
      </c>
      <c r="D58" s="138" t="s">
        <v>121</v>
      </c>
      <c r="E58" s="22">
        <v>2</v>
      </c>
      <c r="F58" s="23">
        <v>8</v>
      </c>
      <c r="G58" s="23">
        <v>13</v>
      </c>
      <c r="H58" s="23">
        <v>7</v>
      </c>
      <c r="I58" s="23">
        <v>11</v>
      </c>
      <c r="J58" s="23">
        <v>16</v>
      </c>
      <c r="K58" s="23"/>
      <c r="L58" s="23"/>
      <c r="M58" s="23"/>
      <c r="N58" s="23"/>
      <c r="O58" s="23"/>
      <c r="P58" s="23"/>
      <c r="Q58" s="104"/>
      <c r="R58" s="24">
        <v>41</v>
      </c>
    </row>
    <row r="59" spans="1:18" ht="27" customHeight="1">
      <c r="A59" s="7"/>
      <c r="B59" s="60">
        <f t="shared" si="13"/>
        <v>9</v>
      </c>
      <c r="C59" s="75" t="s">
        <v>153</v>
      </c>
      <c r="D59" s="138" t="s">
        <v>122</v>
      </c>
      <c r="E59" s="22">
        <v>3</v>
      </c>
      <c r="F59" s="23">
        <v>13</v>
      </c>
      <c r="G59" s="23">
        <v>12</v>
      </c>
      <c r="H59" s="23">
        <v>12</v>
      </c>
      <c r="I59" s="23">
        <v>10</v>
      </c>
      <c r="J59" s="23">
        <v>5</v>
      </c>
      <c r="K59" s="23"/>
      <c r="L59" s="23"/>
      <c r="M59" s="23"/>
      <c r="N59" s="23"/>
      <c r="O59" s="23"/>
      <c r="P59" s="23"/>
      <c r="Q59" s="104"/>
      <c r="R59" s="24">
        <v>42</v>
      </c>
    </row>
    <row r="60" spans="1:18" ht="27" customHeight="1">
      <c r="A60" s="7"/>
      <c r="B60" s="60">
        <f t="shared" si="13"/>
        <v>10</v>
      </c>
      <c r="C60" s="75" t="s">
        <v>154</v>
      </c>
      <c r="D60" s="138" t="s">
        <v>123</v>
      </c>
      <c r="E60" s="22">
        <v>1</v>
      </c>
      <c r="F60" s="23">
        <v>15</v>
      </c>
      <c r="G60" s="23">
        <v>5</v>
      </c>
      <c r="H60" s="23">
        <v>16</v>
      </c>
      <c r="I60" s="23">
        <v>12</v>
      </c>
      <c r="J60" s="23">
        <v>10</v>
      </c>
      <c r="K60" s="23"/>
      <c r="L60" s="23"/>
      <c r="M60" s="23"/>
      <c r="N60" s="23"/>
      <c r="O60" s="23"/>
      <c r="P60" s="23"/>
      <c r="Q60" s="104"/>
      <c r="R60" s="24">
        <v>43</v>
      </c>
    </row>
    <row r="61" spans="1:18" ht="27" customHeight="1">
      <c r="A61" s="7"/>
      <c r="B61" s="60">
        <f t="shared" si="13"/>
        <v>11</v>
      </c>
      <c r="C61" s="75" t="s">
        <v>155</v>
      </c>
      <c r="D61" s="138" t="s">
        <v>124</v>
      </c>
      <c r="E61" s="22">
        <v>9</v>
      </c>
      <c r="F61" s="23">
        <v>7</v>
      </c>
      <c r="G61" s="23">
        <v>10</v>
      </c>
      <c r="H61" s="23">
        <v>10</v>
      </c>
      <c r="I61" s="23">
        <v>15</v>
      </c>
      <c r="J61" s="23">
        <v>8</v>
      </c>
      <c r="K61" s="23"/>
      <c r="L61" s="23"/>
      <c r="M61" s="23"/>
      <c r="N61" s="23"/>
      <c r="O61" s="23"/>
      <c r="P61" s="23"/>
      <c r="Q61" s="104"/>
      <c r="R61" s="24">
        <v>44</v>
      </c>
    </row>
    <row r="62" spans="1:18" ht="27" customHeight="1">
      <c r="A62" s="7"/>
      <c r="B62" s="60">
        <f t="shared" si="13"/>
        <v>12</v>
      </c>
      <c r="C62" s="75" t="s">
        <v>156</v>
      </c>
      <c r="D62" s="138" t="s">
        <v>125</v>
      </c>
      <c r="E62" s="22">
        <v>6</v>
      </c>
      <c r="F62" s="23">
        <v>12</v>
      </c>
      <c r="G62" s="23">
        <v>7</v>
      </c>
      <c r="H62" s="23">
        <v>14</v>
      </c>
      <c r="I62" s="23">
        <v>7</v>
      </c>
      <c r="J62" s="23">
        <v>15</v>
      </c>
      <c r="K62" s="23"/>
      <c r="L62" s="23"/>
      <c r="M62" s="23"/>
      <c r="N62" s="23"/>
      <c r="O62" s="23"/>
      <c r="P62" s="23"/>
      <c r="Q62" s="104"/>
      <c r="R62" s="24">
        <v>46</v>
      </c>
    </row>
    <row r="63" spans="1:18" ht="27" customHeight="1">
      <c r="A63" s="7"/>
      <c r="B63" s="60">
        <f t="shared" si="13"/>
        <v>13</v>
      </c>
      <c r="C63" s="75" t="s">
        <v>157</v>
      </c>
      <c r="D63" s="138" t="s">
        <v>126</v>
      </c>
      <c r="E63" s="22">
        <v>4</v>
      </c>
      <c r="F63" s="23">
        <v>14</v>
      </c>
      <c r="G63" s="23">
        <v>14</v>
      </c>
      <c r="H63" s="23">
        <v>9</v>
      </c>
      <c r="I63" s="23">
        <v>9</v>
      </c>
      <c r="J63" s="23">
        <v>18</v>
      </c>
      <c r="K63" s="23"/>
      <c r="L63" s="23"/>
      <c r="M63" s="23"/>
      <c r="N63" s="23"/>
      <c r="O63" s="23"/>
      <c r="P63" s="23"/>
      <c r="Q63" s="104"/>
      <c r="R63" s="24">
        <v>50</v>
      </c>
    </row>
    <row r="64" spans="1:18" ht="27" customHeight="1">
      <c r="A64" s="7"/>
      <c r="B64" s="60">
        <f t="shared" si="13"/>
        <v>14</v>
      </c>
      <c r="C64" s="75" t="s">
        <v>158</v>
      </c>
      <c r="D64" s="138" t="s">
        <v>127</v>
      </c>
      <c r="E64" s="22">
        <v>5</v>
      </c>
      <c r="F64" s="23">
        <v>10</v>
      </c>
      <c r="G64" s="23">
        <v>19</v>
      </c>
      <c r="H64" s="23">
        <v>11</v>
      </c>
      <c r="I64" s="23">
        <v>20</v>
      </c>
      <c r="J64" s="23">
        <v>7</v>
      </c>
      <c r="K64" s="23"/>
      <c r="L64" s="23"/>
      <c r="M64" s="23"/>
      <c r="N64" s="23"/>
      <c r="O64" s="23"/>
      <c r="P64" s="23"/>
      <c r="Q64" s="104"/>
      <c r="R64" s="24">
        <v>52</v>
      </c>
    </row>
    <row r="65" spans="1:18" ht="27" customHeight="1">
      <c r="A65" s="7"/>
      <c r="B65" s="60">
        <f>B64+1</f>
        <v>15</v>
      </c>
      <c r="C65" s="20" t="s">
        <v>159</v>
      </c>
      <c r="D65" s="138" t="s">
        <v>128</v>
      </c>
      <c r="E65" s="22">
        <v>7</v>
      </c>
      <c r="F65" s="23">
        <v>16</v>
      </c>
      <c r="G65" s="23">
        <v>11</v>
      </c>
      <c r="H65" s="23">
        <v>13</v>
      </c>
      <c r="I65" s="23">
        <v>16</v>
      </c>
      <c r="J65" s="23">
        <v>21</v>
      </c>
      <c r="K65" s="23"/>
      <c r="L65" s="23"/>
      <c r="M65" s="23"/>
      <c r="N65" s="23"/>
      <c r="O65" s="23"/>
      <c r="P65" s="23"/>
      <c r="Q65" s="104"/>
      <c r="R65" s="24">
        <v>63</v>
      </c>
    </row>
    <row r="66" spans="1:18" ht="27" customHeight="1">
      <c r="A66" s="7"/>
      <c r="B66" s="60">
        <f>B65+1</f>
        <v>16</v>
      </c>
      <c r="C66" s="20" t="s">
        <v>78</v>
      </c>
      <c r="D66" s="138" t="s">
        <v>129</v>
      </c>
      <c r="E66" s="22">
        <v>7</v>
      </c>
      <c r="F66" s="23">
        <v>18</v>
      </c>
      <c r="G66" s="23">
        <v>22</v>
      </c>
      <c r="H66" s="23">
        <v>18</v>
      </c>
      <c r="I66" s="23">
        <v>14</v>
      </c>
      <c r="J66" s="23">
        <v>14</v>
      </c>
      <c r="K66" s="23"/>
      <c r="L66" s="23"/>
      <c r="M66" s="23"/>
      <c r="N66" s="23"/>
      <c r="O66" s="23"/>
      <c r="P66" s="23"/>
      <c r="Q66" s="104"/>
      <c r="R66" s="24">
        <v>71</v>
      </c>
    </row>
    <row r="67" spans="1:18" ht="27" customHeight="1">
      <c r="A67" s="7"/>
      <c r="B67" s="60">
        <f t="shared" si="13"/>
        <v>17</v>
      </c>
      <c r="C67" s="75" t="s">
        <v>160</v>
      </c>
      <c r="D67" s="138" t="s">
        <v>130</v>
      </c>
      <c r="E67" s="22">
        <v>13</v>
      </c>
      <c r="F67" s="23">
        <v>28</v>
      </c>
      <c r="G67" s="23">
        <v>15</v>
      </c>
      <c r="H67" s="23">
        <v>17</v>
      </c>
      <c r="I67" s="23">
        <v>22</v>
      </c>
      <c r="J67" s="23">
        <v>12</v>
      </c>
      <c r="K67" s="23"/>
      <c r="L67" s="23"/>
      <c r="M67" s="23"/>
      <c r="N67" s="23"/>
      <c r="O67" s="23"/>
      <c r="P67" s="23"/>
      <c r="Q67" s="104"/>
      <c r="R67" s="24">
        <v>79</v>
      </c>
    </row>
    <row r="68" spans="1:18" ht="27" customHeight="1">
      <c r="A68" s="7"/>
      <c r="B68" s="60">
        <f t="shared" si="13"/>
        <v>18</v>
      </c>
      <c r="C68" s="75" t="s">
        <v>161</v>
      </c>
      <c r="D68" s="138" t="s">
        <v>131</v>
      </c>
      <c r="E68" s="22">
        <v>11</v>
      </c>
      <c r="F68" s="23">
        <v>17</v>
      </c>
      <c r="G68" s="23">
        <v>26</v>
      </c>
      <c r="H68" s="23">
        <v>29</v>
      </c>
      <c r="I68" s="23">
        <v>19</v>
      </c>
      <c r="J68" s="23">
        <v>13</v>
      </c>
      <c r="K68" s="23"/>
      <c r="L68" s="23"/>
      <c r="M68" s="23"/>
      <c r="N68" s="23"/>
      <c r="O68" s="23"/>
      <c r="P68" s="23"/>
      <c r="Q68" s="104"/>
      <c r="R68" s="24">
        <v>86</v>
      </c>
    </row>
    <row r="69" spans="1:18" ht="27" customHeight="1">
      <c r="A69" s="7"/>
      <c r="B69" s="60">
        <f t="shared" si="13"/>
        <v>19</v>
      </c>
      <c r="C69" s="130" t="s">
        <v>162</v>
      </c>
      <c r="D69" s="138" t="s">
        <v>132</v>
      </c>
      <c r="E69" s="131">
        <v>11</v>
      </c>
      <c r="F69" s="133">
        <v>19</v>
      </c>
      <c r="G69" s="134">
        <v>17</v>
      </c>
      <c r="H69" s="134">
        <v>15</v>
      </c>
      <c r="I69" s="134">
        <v>26</v>
      </c>
      <c r="J69" s="134">
        <v>27</v>
      </c>
      <c r="K69" s="121"/>
      <c r="L69" s="121"/>
      <c r="M69" s="121"/>
      <c r="N69" s="121"/>
      <c r="O69" s="79"/>
      <c r="P69" s="79"/>
      <c r="Q69" s="79"/>
      <c r="R69" s="24">
        <v>88</v>
      </c>
    </row>
    <row r="70" spans="1:18" ht="27" customHeight="1">
      <c r="A70" s="7"/>
      <c r="B70" s="60">
        <f t="shared" si="13"/>
        <v>20</v>
      </c>
      <c r="C70" s="140" t="s">
        <v>163</v>
      </c>
      <c r="D70" s="138" t="s">
        <v>133</v>
      </c>
      <c r="E70" s="131">
        <v>10</v>
      </c>
      <c r="F70" s="133">
        <v>27</v>
      </c>
      <c r="G70" s="134">
        <v>23</v>
      </c>
      <c r="H70" s="134">
        <v>34</v>
      </c>
      <c r="I70" s="134">
        <v>13</v>
      </c>
      <c r="J70" s="134">
        <v>17</v>
      </c>
      <c r="K70" s="121"/>
      <c r="L70" s="121"/>
      <c r="M70" s="121"/>
      <c r="N70" s="121"/>
      <c r="O70" s="79"/>
      <c r="P70" s="79"/>
      <c r="Q70" s="79"/>
      <c r="R70" s="24">
        <v>90</v>
      </c>
    </row>
    <row r="71" spans="1:18" ht="27" customHeight="1">
      <c r="A71" s="7"/>
      <c r="B71" s="60">
        <f t="shared" si="13"/>
        <v>21</v>
      </c>
      <c r="C71" s="130" t="s">
        <v>164</v>
      </c>
      <c r="D71" s="138" t="s">
        <v>134</v>
      </c>
      <c r="E71" s="131">
        <v>9</v>
      </c>
      <c r="F71" s="133">
        <v>24</v>
      </c>
      <c r="G71" s="134">
        <v>18</v>
      </c>
      <c r="H71" s="134">
        <v>21</v>
      </c>
      <c r="I71" s="134">
        <v>23</v>
      </c>
      <c r="J71" s="134">
        <v>20</v>
      </c>
      <c r="K71" s="121"/>
      <c r="L71" s="121"/>
      <c r="M71" s="121"/>
      <c r="N71" s="121"/>
      <c r="O71" s="79"/>
      <c r="P71" s="79"/>
      <c r="Q71" s="79"/>
      <c r="R71" s="24">
        <v>91</v>
      </c>
    </row>
    <row r="72" spans="1:18" ht="27" customHeight="1">
      <c r="A72" s="7"/>
      <c r="B72" s="60">
        <f t="shared" si="13"/>
        <v>22</v>
      </c>
      <c r="C72" s="130" t="s">
        <v>165</v>
      </c>
      <c r="D72" s="138" t="s">
        <v>135</v>
      </c>
      <c r="E72" s="131">
        <v>10</v>
      </c>
      <c r="F72" s="133">
        <v>20</v>
      </c>
      <c r="G72" s="134">
        <v>25</v>
      </c>
      <c r="H72" s="134">
        <v>25</v>
      </c>
      <c r="I72" s="134">
        <v>17</v>
      </c>
      <c r="J72" s="134">
        <v>19</v>
      </c>
      <c r="K72" s="121"/>
      <c r="L72" s="121"/>
      <c r="M72" s="121"/>
      <c r="N72" s="121"/>
      <c r="O72" s="79"/>
      <c r="P72" s="79"/>
      <c r="Q72" s="79"/>
      <c r="R72" s="24">
        <v>91</v>
      </c>
    </row>
    <row r="73" spans="1:18" ht="27" customHeight="1">
      <c r="B73" s="60">
        <f t="shared" si="13"/>
        <v>23</v>
      </c>
      <c r="C73" s="130" t="s">
        <v>9</v>
      </c>
      <c r="D73" s="138" t="s">
        <v>136</v>
      </c>
      <c r="E73" s="131">
        <v>16</v>
      </c>
      <c r="F73" s="133">
        <v>32</v>
      </c>
      <c r="G73" s="134">
        <v>16</v>
      </c>
      <c r="H73" s="134">
        <v>20</v>
      </c>
      <c r="I73" s="134">
        <v>21</v>
      </c>
      <c r="J73" s="134">
        <v>24</v>
      </c>
      <c r="K73" s="121"/>
      <c r="L73" s="121"/>
      <c r="M73" s="121"/>
      <c r="N73" s="121"/>
      <c r="O73" s="79"/>
      <c r="P73" s="79"/>
      <c r="Q73" s="79"/>
      <c r="R73" s="24">
        <v>97</v>
      </c>
    </row>
    <row r="74" spans="1:18" ht="27" customHeight="1">
      <c r="B74" s="60">
        <f t="shared" si="13"/>
        <v>24</v>
      </c>
      <c r="C74" s="130" t="s">
        <v>7</v>
      </c>
      <c r="D74" s="138" t="s">
        <v>175</v>
      </c>
      <c r="E74" s="131">
        <v>8</v>
      </c>
      <c r="F74" s="133">
        <v>26</v>
      </c>
      <c r="G74" s="134">
        <v>21</v>
      </c>
      <c r="H74" s="134">
        <v>22</v>
      </c>
      <c r="I74" s="134">
        <v>25</v>
      </c>
      <c r="J74" s="134">
        <v>26</v>
      </c>
      <c r="K74" s="121"/>
      <c r="L74" s="121"/>
      <c r="M74" s="121"/>
      <c r="N74" s="121"/>
      <c r="O74" s="79"/>
      <c r="P74" s="79"/>
      <c r="Q74" s="79"/>
      <c r="R74" s="24">
        <v>102</v>
      </c>
    </row>
    <row r="75" spans="1:18" ht="27" customHeight="1">
      <c r="B75" s="60">
        <f t="shared" si="13"/>
        <v>25</v>
      </c>
      <c r="C75" s="140" t="s">
        <v>166</v>
      </c>
      <c r="D75" s="138" t="s">
        <v>137</v>
      </c>
      <c r="E75" s="131">
        <v>15</v>
      </c>
      <c r="F75" s="133">
        <v>29</v>
      </c>
      <c r="G75" s="134">
        <v>24</v>
      </c>
      <c r="H75" s="134">
        <v>23</v>
      </c>
      <c r="I75" s="134">
        <v>18</v>
      </c>
      <c r="J75" s="134">
        <v>22</v>
      </c>
      <c r="K75" s="121"/>
      <c r="L75" s="121"/>
      <c r="M75" s="121"/>
      <c r="N75" s="121"/>
      <c r="O75" s="79"/>
      <c r="P75" s="79"/>
      <c r="Q75" s="79"/>
      <c r="R75" s="24">
        <v>102</v>
      </c>
    </row>
    <row r="76" spans="1:18" ht="27" customHeight="1">
      <c r="B76" s="60">
        <f t="shared" si="13"/>
        <v>26</v>
      </c>
      <c r="C76" s="140" t="s">
        <v>167</v>
      </c>
      <c r="D76" s="138" t="s">
        <v>138</v>
      </c>
      <c r="E76" s="131">
        <v>12</v>
      </c>
      <c r="F76" s="133">
        <v>23</v>
      </c>
      <c r="G76" s="134">
        <v>27</v>
      </c>
      <c r="H76" s="134">
        <v>19</v>
      </c>
      <c r="I76" s="134">
        <v>32</v>
      </c>
      <c r="J76" s="134">
        <v>25</v>
      </c>
      <c r="K76" s="121"/>
      <c r="L76" s="121"/>
      <c r="M76" s="121"/>
      <c r="N76" s="121"/>
      <c r="O76" s="79"/>
      <c r="P76" s="79"/>
      <c r="Q76" s="79"/>
      <c r="R76" s="24">
        <v>106</v>
      </c>
    </row>
    <row r="77" spans="1:18" ht="27" customHeight="1">
      <c r="B77" s="60">
        <f t="shared" si="13"/>
        <v>27</v>
      </c>
      <c r="C77" s="140" t="s">
        <v>168</v>
      </c>
      <c r="D77" s="138" t="s">
        <v>139</v>
      </c>
      <c r="E77" s="131">
        <v>13</v>
      </c>
      <c r="F77" s="133">
        <v>22</v>
      </c>
      <c r="G77" s="134">
        <v>30</v>
      </c>
      <c r="H77" s="134">
        <v>24</v>
      </c>
      <c r="I77" s="134">
        <v>24</v>
      </c>
      <c r="J77" s="134">
        <v>23</v>
      </c>
      <c r="K77" s="121"/>
      <c r="L77" s="121"/>
      <c r="M77" s="121"/>
      <c r="N77" s="121"/>
      <c r="O77" s="79"/>
      <c r="P77" s="79"/>
      <c r="Q77" s="79"/>
      <c r="R77" s="24">
        <v>106</v>
      </c>
    </row>
    <row r="78" spans="1:18" ht="27" customHeight="1">
      <c r="B78" s="60">
        <f t="shared" si="13"/>
        <v>28</v>
      </c>
      <c r="C78" s="130" t="s">
        <v>173</v>
      </c>
      <c r="D78" s="138" t="s">
        <v>140</v>
      </c>
      <c r="E78" s="131">
        <v>14</v>
      </c>
      <c r="F78" s="133">
        <v>21</v>
      </c>
      <c r="G78" s="134">
        <v>31</v>
      </c>
      <c r="H78" s="134">
        <v>26</v>
      </c>
      <c r="I78" s="134">
        <v>30</v>
      </c>
      <c r="J78" s="134">
        <v>30</v>
      </c>
      <c r="K78" s="121"/>
      <c r="L78" s="121"/>
      <c r="M78" s="121"/>
      <c r="N78" s="121"/>
      <c r="O78" s="79"/>
      <c r="P78" s="79"/>
      <c r="Q78" s="79"/>
      <c r="R78" s="24">
        <v>121</v>
      </c>
    </row>
    <row r="79" spans="1:18" ht="27" customHeight="1">
      <c r="B79" s="60">
        <f t="shared" si="13"/>
        <v>29</v>
      </c>
      <c r="C79" s="130" t="s">
        <v>37</v>
      </c>
      <c r="D79" s="138" t="s">
        <v>141</v>
      </c>
      <c r="E79" s="131">
        <v>12</v>
      </c>
      <c r="F79" s="133">
        <v>25</v>
      </c>
      <c r="G79" s="134">
        <v>33</v>
      </c>
      <c r="H79" s="134">
        <v>28</v>
      </c>
      <c r="I79" s="134">
        <v>28</v>
      </c>
      <c r="J79" s="134">
        <v>31</v>
      </c>
      <c r="K79" s="121"/>
      <c r="L79" s="121"/>
      <c r="M79" s="121"/>
      <c r="N79" s="121"/>
      <c r="O79" s="79"/>
      <c r="P79" s="79"/>
      <c r="Q79" s="79"/>
      <c r="R79" s="24">
        <v>124</v>
      </c>
    </row>
    <row r="80" spans="1:18" ht="27" customHeight="1">
      <c r="B80" s="60">
        <f t="shared" si="13"/>
        <v>30</v>
      </c>
      <c r="C80" s="140" t="s">
        <v>169</v>
      </c>
      <c r="D80" s="138" t="s">
        <v>142</v>
      </c>
      <c r="E80" s="131">
        <v>17</v>
      </c>
      <c r="F80" s="133">
        <v>9</v>
      </c>
      <c r="G80" s="134">
        <v>34</v>
      </c>
      <c r="H80" s="134">
        <v>34</v>
      </c>
      <c r="I80" s="134">
        <v>34</v>
      </c>
      <c r="J80" s="134">
        <v>34</v>
      </c>
      <c r="K80" s="121"/>
      <c r="L80" s="121"/>
      <c r="M80" s="121"/>
      <c r="N80" s="121"/>
      <c r="O80" s="79"/>
      <c r="P80" s="79"/>
      <c r="Q80" s="79"/>
      <c r="R80" s="24">
        <v>128</v>
      </c>
    </row>
    <row r="81" spans="2:18" ht="27" customHeight="1">
      <c r="B81" s="60">
        <f t="shared" si="13"/>
        <v>31</v>
      </c>
      <c r="C81" s="130" t="s">
        <v>170</v>
      </c>
      <c r="D81" s="138" t="s">
        <v>143</v>
      </c>
      <c r="E81" s="131">
        <v>16</v>
      </c>
      <c r="F81" s="133">
        <v>30</v>
      </c>
      <c r="G81" s="134">
        <v>32</v>
      </c>
      <c r="H81" s="134">
        <v>27</v>
      </c>
      <c r="I81" s="134">
        <v>27</v>
      </c>
      <c r="J81" s="134">
        <v>29</v>
      </c>
      <c r="K81" s="121"/>
      <c r="L81" s="121"/>
      <c r="M81" s="121"/>
      <c r="N81" s="121"/>
      <c r="O81" s="79"/>
      <c r="P81" s="79"/>
      <c r="Q81" s="79"/>
      <c r="R81" s="24">
        <v>129</v>
      </c>
    </row>
    <row r="82" spans="2:18" ht="27" customHeight="1">
      <c r="B82" s="60">
        <f t="shared" si="13"/>
        <v>32</v>
      </c>
      <c r="C82" s="130" t="s">
        <v>171</v>
      </c>
      <c r="D82" s="138" t="s">
        <v>144</v>
      </c>
      <c r="E82" s="131">
        <v>14</v>
      </c>
      <c r="F82" s="133">
        <v>31</v>
      </c>
      <c r="G82" s="134">
        <v>29</v>
      </c>
      <c r="H82" s="134">
        <v>31</v>
      </c>
      <c r="I82" s="134">
        <v>29</v>
      </c>
      <c r="J82" s="134">
        <v>28</v>
      </c>
      <c r="K82" s="121"/>
      <c r="L82" s="121"/>
      <c r="M82" s="121"/>
      <c r="N82" s="121"/>
      <c r="O82" s="79"/>
      <c r="P82" s="79"/>
      <c r="Q82" s="79"/>
      <c r="R82" s="24">
        <v>131</v>
      </c>
    </row>
    <row r="83" spans="2:18" ht="27" customHeight="1" thickBot="1">
      <c r="B83" s="123">
        <f t="shared" si="13"/>
        <v>33</v>
      </c>
      <c r="C83" s="141" t="s">
        <v>172</v>
      </c>
      <c r="D83" s="139" t="s">
        <v>145</v>
      </c>
      <c r="E83" s="132">
        <v>15</v>
      </c>
      <c r="F83" s="135">
        <v>33</v>
      </c>
      <c r="G83" s="136">
        <v>28</v>
      </c>
      <c r="H83" s="136">
        <v>30</v>
      </c>
      <c r="I83" s="136">
        <v>31</v>
      </c>
      <c r="J83" s="136">
        <v>34</v>
      </c>
      <c r="K83" s="125"/>
      <c r="L83" s="125"/>
      <c r="M83" s="125"/>
      <c r="N83" s="125"/>
      <c r="O83" s="126"/>
      <c r="P83" s="126"/>
      <c r="Q83" s="126"/>
      <c r="R83" s="106">
        <v>137</v>
      </c>
    </row>
    <row r="84" spans="2:18" ht="27" customHeight="1" thickTop="1" thickBot="1"/>
    <row r="85" spans="2:18" ht="27" customHeight="1" thickTop="1" thickBot="1">
      <c r="B85" s="7"/>
      <c r="C85" s="217" t="s">
        <v>233</v>
      </c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9"/>
    </row>
    <row r="86" spans="2:18" ht="66.75" customHeight="1" thickTop="1" thickBot="1">
      <c r="B86" s="127"/>
      <c r="C86" s="13" t="s">
        <v>10</v>
      </c>
      <c r="D86" s="14" t="s">
        <v>11</v>
      </c>
      <c r="E86" s="15" t="s">
        <v>12</v>
      </c>
      <c r="F86" s="16" t="s">
        <v>13</v>
      </c>
      <c r="G86" s="16" t="s">
        <v>14</v>
      </c>
      <c r="H86" s="16" t="s">
        <v>15</v>
      </c>
      <c r="I86" s="16" t="s">
        <v>16</v>
      </c>
      <c r="J86" s="16" t="s">
        <v>17</v>
      </c>
      <c r="K86" s="16" t="s">
        <v>18</v>
      </c>
      <c r="L86" s="16" t="s">
        <v>19</v>
      </c>
      <c r="M86" s="16" t="s">
        <v>20</v>
      </c>
      <c r="N86" s="16" t="s">
        <v>25</v>
      </c>
      <c r="O86" s="16" t="s">
        <v>26</v>
      </c>
      <c r="P86" s="16" t="s">
        <v>27</v>
      </c>
      <c r="Q86" s="113" t="s">
        <v>28</v>
      </c>
      <c r="R86" s="12" t="s">
        <v>97</v>
      </c>
    </row>
    <row r="87" spans="2:18" ht="27" customHeight="1" thickTop="1">
      <c r="B87" s="128">
        <v>1</v>
      </c>
      <c r="C87" s="110" t="s">
        <v>234</v>
      </c>
      <c r="D87" s="119">
        <v>22</v>
      </c>
      <c r="E87" s="81">
        <v>2</v>
      </c>
      <c r="F87" s="82">
        <v>1</v>
      </c>
      <c r="G87" s="82">
        <v>4</v>
      </c>
      <c r="H87" s="82">
        <v>1</v>
      </c>
      <c r="I87" s="82">
        <v>1</v>
      </c>
      <c r="J87" s="82">
        <v>4</v>
      </c>
      <c r="K87" s="82">
        <v>3</v>
      </c>
      <c r="L87" s="82">
        <v>1</v>
      </c>
      <c r="M87" s="82">
        <v>1</v>
      </c>
      <c r="N87" s="82">
        <v>0</v>
      </c>
      <c r="O87" s="82">
        <v>0</v>
      </c>
      <c r="P87" s="82">
        <v>0</v>
      </c>
      <c r="Q87" s="83">
        <v>0</v>
      </c>
      <c r="R87" s="112">
        <v>10</v>
      </c>
    </row>
    <row r="88" spans="2:18" ht="27" customHeight="1">
      <c r="B88" s="127">
        <f>B87+1</f>
        <v>2</v>
      </c>
      <c r="C88" s="20" t="s">
        <v>76</v>
      </c>
      <c r="D88" s="120">
        <v>23</v>
      </c>
      <c r="E88" s="22">
        <v>1</v>
      </c>
      <c r="F88" s="23">
        <v>4</v>
      </c>
      <c r="G88" s="23">
        <v>3</v>
      </c>
      <c r="H88" s="23">
        <v>3</v>
      </c>
      <c r="I88" s="23">
        <v>2</v>
      </c>
      <c r="J88" s="23">
        <v>1</v>
      </c>
      <c r="K88" s="23">
        <v>5</v>
      </c>
      <c r="L88" s="23">
        <v>2</v>
      </c>
      <c r="M88" s="23">
        <v>4</v>
      </c>
      <c r="N88" s="23">
        <v>0</v>
      </c>
      <c r="O88" s="23">
        <v>0</v>
      </c>
      <c r="P88" s="23">
        <v>0</v>
      </c>
      <c r="Q88" s="104">
        <v>0</v>
      </c>
      <c r="R88" s="24">
        <v>16</v>
      </c>
    </row>
    <row r="89" spans="2:18" ht="27" customHeight="1">
      <c r="B89" s="127">
        <f t="shared" ref="B89:B108" si="14">B88+1</f>
        <v>3</v>
      </c>
      <c r="C89" s="20" t="s">
        <v>74</v>
      </c>
      <c r="D89" s="120">
        <v>163</v>
      </c>
      <c r="E89" s="22">
        <v>3</v>
      </c>
      <c r="F89" s="23">
        <v>2</v>
      </c>
      <c r="G89" s="23">
        <v>1</v>
      </c>
      <c r="H89" s="23">
        <v>4</v>
      </c>
      <c r="I89" s="23">
        <v>5</v>
      </c>
      <c r="J89" s="23">
        <v>3</v>
      </c>
      <c r="K89" s="23">
        <v>1</v>
      </c>
      <c r="L89" s="23">
        <v>4</v>
      </c>
      <c r="M89" s="23">
        <v>3</v>
      </c>
      <c r="N89" s="23">
        <v>0</v>
      </c>
      <c r="O89" s="23">
        <v>0</v>
      </c>
      <c r="P89" s="23">
        <v>0</v>
      </c>
      <c r="Q89" s="104">
        <v>0</v>
      </c>
      <c r="R89" s="24">
        <v>17</v>
      </c>
    </row>
    <row r="90" spans="2:18" ht="27" customHeight="1">
      <c r="B90" s="127">
        <f t="shared" si="14"/>
        <v>4</v>
      </c>
      <c r="C90" s="20" t="s">
        <v>235</v>
      </c>
      <c r="D90" s="120">
        <v>150</v>
      </c>
      <c r="E90" s="22">
        <v>4</v>
      </c>
      <c r="F90" s="23">
        <v>4</v>
      </c>
      <c r="G90" s="23">
        <v>4</v>
      </c>
      <c r="H90" s="23">
        <v>6</v>
      </c>
      <c r="I90" s="23">
        <v>4</v>
      </c>
      <c r="J90" s="23">
        <v>2</v>
      </c>
      <c r="K90" s="23">
        <v>4</v>
      </c>
      <c r="L90" s="23">
        <v>8</v>
      </c>
      <c r="M90" s="23">
        <v>2</v>
      </c>
      <c r="N90" s="23">
        <v>0</v>
      </c>
      <c r="O90" s="23">
        <v>0</v>
      </c>
      <c r="P90" s="23">
        <v>0</v>
      </c>
      <c r="Q90" s="104">
        <v>0</v>
      </c>
      <c r="R90" s="24">
        <v>24</v>
      </c>
    </row>
    <row r="91" spans="2:18" ht="27" customHeight="1">
      <c r="B91" s="127">
        <f t="shared" si="14"/>
        <v>5</v>
      </c>
      <c r="C91" s="20" t="s">
        <v>239</v>
      </c>
      <c r="D91" s="120">
        <v>167</v>
      </c>
      <c r="E91" s="22">
        <v>5</v>
      </c>
      <c r="F91" s="23">
        <v>3</v>
      </c>
      <c r="G91" s="23">
        <v>2</v>
      </c>
      <c r="H91" s="23">
        <v>8</v>
      </c>
      <c r="I91" s="23">
        <v>11</v>
      </c>
      <c r="J91" s="23">
        <v>4</v>
      </c>
      <c r="K91" s="23">
        <v>7</v>
      </c>
      <c r="L91" s="23">
        <v>5</v>
      </c>
      <c r="M91" s="23">
        <v>5</v>
      </c>
      <c r="N91" s="23">
        <v>0</v>
      </c>
      <c r="O91" s="23">
        <v>0</v>
      </c>
      <c r="P91" s="23">
        <v>0</v>
      </c>
      <c r="Q91" s="104">
        <v>0</v>
      </c>
      <c r="R91" s="24">
        <v>31</v>
      </c>
    </row>
    <row r="92" spans="2:18" ht="27" customHeight="1">
      <c r="B92" s="127">
        <f t="shared" si="14"/>
        <v>6</v>
      </c>
      <c r="C92" s="20" t="s">
        <v>238</v>
      </c>
      <c r="D92" s="120">
        <v>11</v>
      </c>
      <c r="E92" s="22">
        <v>9</v>
      </c>
      <c r="F92" s="23">
        <v>5</v>
      </c>
      <c r="G92" s="23">
        <v>6</v>
      </c>
      <c r="H92" s="23">
        <v>2</v>
      </c>
      <c r="I92" s="23">
        <v>3</v>
      </c>
      <c r="J92" s="23">
        <v>6</v>
      </c>
      <c r="K92" s="23">
        <v>8</v>
      </c>
      <c r="L92" s="23">
        <v>6</v>
      </c>
      <c r="M92" s="23">
        <v>8</v>
      </c>
      <c r="N92" s="23">
        <v>0</v>
      </c>
      <c r="O92" s="23">
        <v>0</v>
      </c>
      <c r="P92" s="23">
        <v>0</v>
      </c>
      <c r="Q92" s="104">
        <v>0</v>
      </c>
      <c r="R92" s="24">
        <v>36</v>
      </c>
    </row>
    <row r="93" spans="2:18" ht="27" customHeight="1">
      <c r="B93" s="127">
        <f t="shared" si="14"/>
        <v>7</v>
      </c>
      <c r="C93" s="20" t="s">
        <v>73</v>
      </c>
      <c r="D93" s="120">
        <v>12</v>
      </c>
      <c r="E93" s="22">
        <v>4</v>
      </c>
      <c r="F93" s="23">
        <v>9</v>
      </c>
      <c r="G93" s="23">
        <v>7</v>
      </c>
      <c r="H93" s="23">
        <v>7</v>
      </c>
      <c r="I93" s="23">
        <v>4</v>
      </c>
      <c r="J93" s="23">
        <v>7</v>
      </c>
      <c r="K93" s="23">
        <v>10</v>
      </c>
      <c r="L93" s="23">
        <v>3</v>
      </c>
      <c r="M93" s="23">
        <v>7</v>
      </c>
      <c r="N93" s="23">
        <v>0</v>
      </c>
      <c r="O93" s="23">
        <v>0</v>
      </c>
      <c r="P93" s="23">
        <v>0</v>
      </c>
      <c r="Q93" s="104">
        <v>0</v>
      </c>
      <c r="R93" s="24">
        <v>39</v>
      </c>
    </row>
    <row r="94" spans="2:18" ht="27" customHeight="1">
      <c r="B94" s="127">
        <f t="shared" si="14"/>
        <v>8</v>
      </c>
      <c r="C94" s="20" t="s">
        <v>236</v>
      </c>
      <c r="D94" s="120">
        <v>17</v>
      </c>
      <c r="E94" s="22">
        <v>12</v>
      </c>
      <c r="F94" s="23">
        <v>11</v>
      </c>
      <c r="G94" s="23">
        <v>5</v>
      </c>
      <c r="H94" s="23">
        <v>4</v>
      </c>
      <c r="I94" s="23">
        <v>6</v>
      </c>
      <c r="J94" s="23">
        <v>5</v>
      </c>
      <c r="K94" s="23">
        <v>14</v>
      </c>
      <c r="L94" s="23">
        <v>9</v>
      </c>
      <c r="M94" s="23">
        <v>6</v>
      </c>
      <c r="N94" s="23">
        <v>0</v>
      </c>
      <c r="O94" s="23">
        <v>0</v>
      </c>
      <c r="P94" s="23">
        <v>0</v>
      </c>
      <c r="Q94" s="104">
        <v>0</v>
      </c>
      <c r="R94" s="24">
        <v>46</v>
      </c>
    </row>
    <row r="95" spans="2:18" ht="27" customHeight="1">
      <c r="B95" s="127">
        <f t="shared" si="14"/>
        <v>9</v>
      </c>
      <c r="C95" s="20" t="s">
        <v>24</v>
      </c>
      <c r="D95" s="120">
        <v>14</v>
      </c>
      <c r="E95" s="22">
        <v>8</v>
      </c>
      <c r="F95" s="23">
        <v>10</v>
      </c>
      <c r="G95" s="23">
        <v>11</v>
      </c>
      <c r="H95" s="23">
        <v>12</v>
      </c>
      <c r="I95" s="23">
        <v>15</v>
      </c>
      <c r="J95" s="23">
        <v>10</v>
      </c>
      <c r="K95" s="23">
        <v>6</v>
      </c>
      <c r="L95" s="23">
        <v>7</v>
      </c>
      <c r="M95" s="23">
        <v>4</v>
      </c>
      <c r="N95" s="23">
        <v>0</v>
      </c>
      <c r="O95" s="23">
        <v>0</v>
      </c>
      <c r="P95" s="23">
        <v>0</v>
      </c>
      <c r="Q95" s="104">
        <v>0</v>
      </c>
      <c r="R95" s="24">
        <v>56</v>
      </c>
    </row>
    <row r="96" spans="2:18" ht="27" customHeight="1">
      <c r="B96" s="127">
        <f t="shared" si="14"/>
        <v>10</v>
      </c>
      <c r="C96" s="20" t="s">
        <v>79</v>
      </c>
      <c r="D96" s="120">
        <v>191</v>
      </c>
      <c r="E96" s="22">
        <v>10</v>
      </c>
      <c r="F96" s="23">
        <v>13</v>
      </c>
      <c r="G96" s="23">
        <v>17</v>
      </c>
      <c r="H96" s="23">
        <v>5</v>
      </c>
      <c r="I96" s="23">
        <v>12</v>
      </c>
      <c r="J96" s="23">
        <v>8</v>
      </c>
      <c r="K96" s="23">
        <v>2</v>
      </c>
      <c r="L96" s="23">
        <v>10</v>
      </c>
      <c r="M96" s="23">
        <v>21</v>
      </c>
      <c r="N96" s="23">
        <v>0</v>
      </c>
      <c r="O96" s="23">
        <v>0</v>
      </c>
      <c r="P96" s="23">
        <v>0</v>
      </c>
      <c r="Q96" s="104">
        <v>0</v>
      </c>
      <c r="R96" s="24">
        <v>60</v>
      </c>
    </row>
    <row r="97" spans="2:19" ht="27" customHeight="1">
      <c r="B97" s="127">
        <f t="shared" si="14"/>
        <v>11</v>
      </c>
      <c r="C97" s="20" t="s">
        <v>83</v>
      </c>
      <c r="D97" s="120">
        <v>27</v>
      </c>
      <c r="E97" s="22">
        <v>7</v>
      </c>
      <c r="F97" s="23">
        <v>8</v>
      </c>
      <c r="G97" s="23">
        <v>18</v>
      </c>
      <c r="H97" s="23">
        <v>9</v>
      </c>
      <c r="I97" s="23">
        <v>8</v>
      </c>
      <c r="J97" s="23">
        <v>13</v>
      </c>
      <c r="K97" s="23">
        <v>16</v>
      </c>
      <c r="L97" s="23">
        <v>4</v>
      </c>
      <c r="M97" s="23">
        <v>12</v>
      </c>
      <c r="N97" s="23">
        <v>0</v>
      </c>
      <c r="O97" s="23">
        <v>0</v>
      </c>
      <c r="P97" s="23">
        <v>0</v>
      </c>
      <c r="Q97" s="104">
        <v>0</v>
      </c>
      <c r="R97" s="24">
        <v>61</v>
      </c>
    </row>
    <row r="98" spans="2:19" ht="27" customHeight="1">
      <c r="B98" s="127">
        <f t="shared" si="14"/>
        <v>12</v>
      </c>
      <c r="C98" s="20" t="s">
        <v>23</v>
      </c>
      <c r="D98" s="120">
        <v>71</v>
      </c>
      <c r="E98" s="22">
        <v>6</v>
      </c>
      <c r="F98" s="23">
        <v>6</v>
      </c>
      <c r="G98" s="23">
        <v>12</v>
      </c>
      <c r="H98" s="23">
        <v>14</v>
      </c>
      <c r="I98" s="23">
        <v>14</v>
      </c>
      <c r="J98" s="23">
        <v>12</v>
      </c>
      <c r="K98" s="23">
        <v>4</v>
      </c>
      <c r="L98" s="23">
        <v>11</v>
      </c>
      <c r="M98" s="23">
        <v>21</v>
      </c>
      <c r="N98" s="23">
        <v>0</v>
      </c>
      <c r="O98" s="23">
        <v>0</v>
      </c>
      <c r="P98" s="23">
        <v>0</v>
      </c>
      <c r="Q98" s="104">
        <v>0</v>
      </c>
      <c r="R98" s="24">
        <v>65</v>
      </c>
    </row>
    <row r="99" spans="2:19" ht="27" customHeight="1">
      <c r="B99" s="127">
        <f t="shared" si="14"/>
        <v>13</v>
      </c>
      <c r="C99" s="20" t="s">
        <v>81</v>
      </c>
      <c r="D99" s="120">
        <v>90</v>
      </c>
      <c r="E99" s="22">
        <v>13</v>
      </c>
      <c r="F99" s="23">
        <v>18</v>
      </c>
      <c r="G99" s="23">
        <v>10</v>
      </c>
      <c r="H99" s="23">
        <v>16</v>
      </c>
      <c r="I99" s="23">
        <v>7</v>
      </c>
      <c r="J99" s="23">
        <v>9</v>
      </c>
      <c r="K99" s="23">
        <v>9</v>
      </c>
      <c r="L99" s="23">
        <v>16</v>
      </c>
      <c r="M99" s="23">
        <v>9</v>
      </c>
      <c r="N99" s="23">
        <v>0</v>
      </c>
      <c r="O99" s="23">
        <v>0</v>
      </c>
      <c r="P99" s="23">
        <v>0</v>
      </c>
      <c r="Q99" s="104">
        <v>0</v>
      </c>
      <c r="R99" s="24">
        <v>73</v>
      </c>
    </row>
    <row r="100" spans="2:19" ht="27" customHeight="1">
      <c r="B100" s="127">
        <f t="shared" si="14"/>
        <v>14</v>
      </c>
      <c r="C100" s="20" t="s">
        <v>243</v>
      </c>
      <c r="D100" s="120">
        <v>73</v>
      </c>
      <c r="E100" s="22">
        <v>11</v>
      </c>
      <c r="F100" s="23">
        <v>15</v>
      </c>
      <c r="G100" s="23">
        <v>15</v>
      </c>
      <c r="H100" s="23">
        <v>11</v>
      </c>
      <c r="I100" s="23">
        <v>10</v>
      </c>
      <c r="J100" s="23">
        <v>14</v>
      </c>
      <c r="K100" s="23">
        <v>11</v>
      </c>
      <c r="L100" s="23">
        <v>12</v>
      </c>
      <c r="M100" s="23">
        <v>21</v>
      </c>
      <c r="N100" s="23">
        <v>0</v>
      </c>
      <c r="O100" s="23">
        <v>0</v>
      </c>
      <c r="P100" s="23">
        <v>0</v>
      </c>
      <c r="Q100" s="104">
        <v>0</v>
      </c>
      <c r="R100" s="24">
        <v>84</v>
      </c>
    </row>
    <row r="101" spans="2:19" ht="27" customHeight="1">
      <c r="B101" s="127">
        <f t="shared" si="14"/>
        <v>15</v>
      </c>
      <c r="C101" s="20" t="s">
        <v>87</v>
      </c>
      <c r="D101" s="120">
        <v>672</v>
      </c>
      <c r="E101" s="22">
        <v>14</v>
      </c>
      <c r="F101" s="23">
        <v>14</v>
      </c>
      <c r="G101" s="23">
        <v>16</v>
      </c>
      <c r="H101" s="23">
        <v>18</v>
      </c>
      <c r="I101" s="23">
        <v>9</v>
      </c>
      <c r="J101" s="23">
        <v>11</v>
      </c>
      <c r="K101" s="23">
        <v>13</v>
      </c>
      <c r="L101" s="23">
        <v>15</v>
      </c>
      <c r="M101" s="23">
        <v>11</v>
      </c>
      <c r="N101" s="23">
        <v>0</v>
      </c>
      <c r="O101" s="23">
        <v>0</v>
      </c>
      <c r="P101" s="23">
        <v>0</v>
      </c>
      <c r="Q101" s="104">
        <v>0</v>
      </c>
      <c r="R101" s="24">
        <v>87</v>
      </c>
    </row>
    <row r="102" spans="2:19" ht="27" customHeight="1">
      <c r="B102" s="127">
        <f t="shared" si="14"/>
        <v>16</v>
      </c>
      <c r="C102" s="20" t="s">
        <v>8</v>
      </c>
      <c r="D102" s="120">
        <v>45</v>
      </c>
      <c r="E102" s="22">
        <v>15</v>
      </c>
      <c r="F102" s="23">
        <v>12</v>
      </c>
      <c r="G102" s="23">
        <v>14</v>
      </c>
      <c r="H102" s="23">
        <v>19</v>
      </c>
      <c r="I102" s="23">
        <v>13</v>
      </c>
      <c r="J102" s="23">
        <v>15</v>
      </c>
      <c r="K102" s="23">
        <v>12</v>
      </c>
      <c r="L102" s="23">
        <v>13</v>
      </c>
      <c r="M102" s="23">
        <v>10</v>
      </c>
      <c r="N102" s="23">
        <v>0</v>
      </c>
      <c r="O102" s="23">
        <v>0</v>
      </c>
      <c r="P102" s="23">
        <v>0</v>
      </c>
      <c r="Q102" s="104">
        <v>0</v>
      </c>
      <c r="R102" s="24">
        <v>89</v>
      </c>
    </row>
    <row r="103" spans="2:19" ht="27" customHeight="1">
      <c r="B103" s="127">
        <f t="shared" si="14"/>
        <v>17</v>
      </c>
      <c r="C103" s="20" t="s">
        <v>240</v>
      </c>
      <c r="D103" s="120">
        <v>68</v>
      </c>
      <c r="E103" s="22">
        <v>16</v>
      </c>
      <c r="F103" s="23">
        <v>7</v>
      </c>
      <c r="G103" s="23">
        <v>9</v>
      </c>
      <c r="H103" s="23">
        <v>10</v>
      </c>
      <c r="I103" s="23">
        <v>21</v>
      </c>
      <c r="J103" s="23">
        <v>21</v>
      </c>
      <c r="K103" s="23">
        <v>21</v>
      </c>
      <c r="L103" s="23">
        <v>21</v>
      </c>
      <c r="M103" s="23">
        <v>21</v>
      </c>
      <c r="N103" s="23">
        <v>0</v>
      </c>
      <c r="O103" s="23">
        <v>0</v>
      </c>
      <c r="P103" s="23">
        <v>0</v>
      </c>
      <c r="Q103" s="104">
        <v>0</v>
      </c>
      <c r="R103" s="24">
        <v>105</v>
      </c>
    </row>
    <row r="104" spans="2:19" ht="27" customHeight="1">
      <c r="B104" s="127">
        <f t="shared" si="14"/>
        <v>18</v>
      </c>
      <c r="C104" s="20" t="s">
        <v>241</v>
      </c>
      <c r="D104" s="120">
        <v>146</v>
      </c>
      <c r="E104" s="22">
        <v>21</v>
      </c>
      <c r="F104" s="23">
        <v>16</v>
      </c>
      <c r="G104" s="23">
        <v>13</v>
      </c>
      <c r="H104" s="23">
        <v>13</v>
      </c>
      <c r="I104" s="23">
        <v>16</v>
      </c>
      <c r="J104" s="23">
        <v>16</v>
      </c>
      <c r="K104" s="23">
        <v>21</v>
      </c>
      <c r="L104" s="23">
        <v>14</v>
      </c>
      <c r="M104" s="23">
        <v>21</v>
      </c>
      <c r="N104" s="23">
        <v>0</v>
      </c>
      <c r="O104" s="23">
        <v>0</v>
      </c>
      <c r="P104" s="23">
        <v>0</v>
      </c>
      <c r="Q104" s="104">
        <v>0</v>
      </c>
      <c r="R104" s="24">
        <v>109</v>
      </c>
    </row>
    <row r="105" spans="2:19" ht="27" customHeight="1">
      <c r="B105" s="127">
        <f t="shared" si="14"/>
        <v>19</v>
      </c>
      <c r="C105" s="20" t="s">
        <v>237</v>
      </c>
      <c r="D105" s="120">
        <v>69</v>
      </c>
      <c r="E105" s="22">
        <v>18</v>
      </c>
      <c r="F105" s="23">
        <v>20</v>
      </c>
      <c r="G105" s="23">
        <v>19</v>
      </c>
      <c r="H105" s="23">
        <v>17</v>
      </c>
      <c r="I105" s="23">
        <v>18</v>
      </c>
      <c r="J105" s="23">
        <v>21</v>
      </c>
      <c r="K105" s="23">
        <v>15</v>
      </c>
      <c r="L105" s="23">
        <v>17</v>
      </c>
      <c r="M105" s="23">
        <v>13</v>
      </c>
      <c r="N105" s="23">
        <v>0</v>
      </c>
      <c r="O105" s="23">
        <v>0</v>
      </c>
      <c r="P105" s="23">
        <v>0</v>
      </c>
      <c r="Q105" s="104">
        <v>0</v>
      </c>
      <c r="R105" s="24">
        <v>117</v>
      </c>
    </row>
    <row r="106" spans="2:19" ht="27" customHeight="1">
      <c r="B106" s="127">
        <f t="shared" si="14"/>
        <v>20</v>
      </c>
      <c r="C106" s="20" t="s">
        <v>31</v>
      </c>
      <c r="D106" s="120">
        <v>16</v>
      </c>
      <c r="E106" s="22">
        <v>19</v>
      </c>
      <c r="F106" s="23">
        <v>17</v>
      </c>
      <c r="G106" s="23">
        <v>8</v>
      </c>
      <c r="H106" s="23">
        <v>15</v>
      </c>
      <c r="I106" s="23">
        <v>21</v>
      </c>
      <c r="J106" s="23">
        <v>21</v>
      </c>
      <c r="K106" s="23">
        <v>21</v>
      </c>
      <c r="L106" s="23">
        <v>21</v>
      </c>
      <c r="M106" s="23">
        <v>21</v>
      </c>
      <c r="N106" s="23">
        <v>0</v>
      </c>
      <c r="O106" s="23">
        <v>0</v>
      </c>
      <c r="P106" s="23">
        <v>0</v>
      </c>
      <c r="Q106" s="104">
        <v>0</v>
      </c>
      <c r="R106" s="24">
        <v>122</v>
      </c>
    </row>
    <row r="107" spans="2:19" ht="27" customHeight="1">
      <c r="B107" s="127">
        <f t="shared" si="14"/>
        <v>21</v>
      </c>
      <c r="C107" s="151" t="s">
        <v>171</v>
      </c>
      <c r="D107" s="152">
        <v>848</v>
      </c>
      <c r="E107" s="153">
        <v>17</v>
      </c>
      <c r="F107" s="154">
        <v>19</v>
      </c>
      <c r="G107" s="154">
        <v>20</v>
      </c>
      <c r="H107" s="154">
        <v>20</v>
      </c>
      <c r="I107" s="154">
        <v>17</v>
      </c>
      <c r="J107" s="154">
        <v>17</v>
      </c>
      <c r="K107" s="154">
        <v>18</v>
      </c>
      <c r="L107" s="154">
        <v>21</v>
      </c>
      <c r="M107" s="154">
        <v>21</v>
      </c>
      <c r="N107" s="154">
        <v>0</v>
      </c>
      <c r="O107" s="154">
        <v>0</v>
      </c>
      <c r="P107" s="154">
        <v>0</v>
      </c>
      <c r="Q107" s="155">
        <v>0</v>
      </c>
      <c r="R107" s="105">
        <v>128</v>
      </c>
      <c r="S107" s="156" t="s">
        <v>246</v>
      </c>
    </row>
    <row r="108" spans="2:19" ht="27" customHeight="1" thickBot="1">
      <c r="B108" s="127">
        <f t="shared" si="14"/>
        <v>22</v>
      </c>
      <c r="C108" s="25" t="s">
        <v>242</v>
      </c>
      <c r="D108" s="124">
        <v>99</v>
      </c>
      <c r="E108" s="107">
        <v>20</v>
      </c>
      <c r="F108" s="26">
        <v>21</v>
      </c>
      <c r="G108" s="26">
        <v>21</v>
      </c>
      <c r="H108" s="26">
        <v>21</v>
      </c>
      <c r="I108" s="26">
        <v>21</v>
      </c>
      <c r="J108" s="26">
        <v>18</v>
      </c>
      <c r="K108" s="26">
        <v>17</v>
      </c>
      <c r="L108" s="26">
        <v>18</v>
      </c>
      <c r="M108" s="26">
        <v>21</v>
      </c>
      <c r="N108" s="26">
        <v>0</v>
      </c>
      <c r="O108" s="26">
        <v>0</v>
      </c>
      <c r="P108" s="26">
        <v>0</v>
      </c>
      <c r="Q108" s="80">
        <v>0</v>
      </c>
      <c r="R108" s="106">
        <v>136</v>
      </c>
    </row>
    <row r="109" spans="2:19" ht="27" customHeight="1" thickTop="1" thickBot="1"/>
    <row r="110" spans="2:19" ht="27" customHeight="1" thickTop="1" thickBot="1">
      <c r="B110" s="7"/>
      <c r="C110" s="217" t="s">
        <v>255</v>
      </c>
      <c r="D110" s="218"/>
      <c r="E110" s="218"/>
      <c r="F110" s="218"/>
      <c r="G110" s="218"/>
      <c r="H110" s="218"/>
      <c r="I110" s="218"/>
      <c r="J110" s="218"/>
      <c r="K110" s="218"/>
      <c r="L110" s="218"/>
      <c r="M110" s="218"/>
      <c r="N110" s="218"/>
      <c r="O110" s="218"/>
      <c r="P110" s="218"/>
      <c r="Q110" s="218"/>
      <c r="R110" s="219"/>
    </row>
    <row r="111" spans="2:19" ht="57" customHeight="1" thickTop="1" thickBot="1">
      <c r="B111" s="127"/>
      <c r="C111" s="13" t="s">
        <v>10</v>
      </c>
      <c r="D111" s="14" t="s">
        <v>11</v>
      </c>
      <c r="E111" s="15" t="s">
        <v>12</v>
      </c>
      <c r="F111" s="16" t="s">
        <v>13</v>
      </c>
      <c r="G111" s="16" t="s">
        <v>14</v>
      </c>
      <c r="H111" s="16" t="s">
        <v>15</v>
      </c>
      <c r="I111" s="16" t="s">
        <v>16</v>
      </c>
      <c r="J111" s="16" t="s">
        <v>17</v>
      </c>
      <c r="K111" s="16" t="s">
        <v>18</v>
      </c>
      <c r="L111" s="16" t="s">
        <v>19</v>
      </c>
      <c r="M111" s="16" t="s">
        <v>20</v>
      </c>
      <c r="N111" s="16" t="s">
        <v>25</v>
      </c>
      <c r="O111" s="16" t="s">
        <v>26</v>
      </c>
      <c r="P111" s="16" t="s">
        <v>27</v>
      </c>
      <c r="Q111" s="113" t="s">
        <v>28</v>
      </c>
      <c r="R111" s="12" t="s">
        <v>97</v>
      </c>
    </row>
    <row r="112" spans="2:19" ht="27" customHeight="1" thickTop="1">
      <c r="B112" s="128">
        <v>1</v>
      </c>
      <c r="C112" s="110" t="s">
        <v>76</v>
      </c>
      <c r="D112" s="119">
        <v>23</v>
      </c>
      <c r="E112" s="81">
        <v>2</v>
      </c>
      <c r="F112" s="82">
        <v>1</v>
      </c>
      <c r="G112" s="82">
        <v>4</v>
      </c>
      <c r="H112" s="82">
        <v>4</v>
      </c>
      <c r="I112" s="82">
        <v>2</v>
      </c>
      <c r="J112" s="82">
        <v>1</v>
      </c>
      <c r="K112" s="82">
        <v>2</v>
      </c>
      <c r="L112" s="82">
        <v>2</v>
      </c>
      <c r="M112" s="82">
        <v>1</v>
      </c>
      <c r="N112" s="82">
        <v>2</v>
      </c>
      <c r="O112" s="82">
        <v>0</v>
      </c>
      <c r="P112" s="82">
        <v>0</v>
      </c>
      <c r="Q112" s="83">
        <v>0</v>
      </c>
      <c r="R112" s="112">
        <v>13</v>
      </c>
    </row>
    <row r="113" spans="2:26" ht="27" customHeight="1">
      <c r="B113" s="127">
        <v>2</v>
      </c>
      <c r="C113" s="20" t="s">
        <v>75</v>
      </c>
      <c r="D113" s="120">
        <v>72</v>
      </c>
      <c r="E113" s="22">
        <v>3</v>
      </c>
      <c r="F113" s="23">
        <v>5</v>
      </c>
      <c r="G113" s="23">
        <v>5</v>
      </c>
      <c r="H113" s="23">
        <v>4</v>
      </c>
      <c r="I113" s="23">
        <v>6</v>
      </c>
      <c r="J113" s="23">
        <v>5</v>
      </c>
      <c r="K113" s="23">
        <v>1</v>
      </c>
      <c r="L113" s="23">
        <v>1</v>
      </c>
      <c r="M113" s="23">
        <v>2</v>
      </c>
      <c r="N113" s="23">
        <v>1</v>
      </c>
      <c r="O113" s="23">
        <v>0</v>
      </c>
      <c r="P113" s="23">
        <v>0</v>
      </c>
      <c r="Q113" s="104">
        <v>0</v>
      </c>
      <c r="R113" s="24">
        <v>22</v>
      </c>
    </row>
    <row r="114" spans="2:26" ht="27" customHeight="1">
      <c r="B114" s="127">
        <v>3</v>
      </c>
      <c r="C114" s="20" t="s">
        <v>238</v>
      </c>
      <c r="D114" s="120">
        <v>11</v>
      </c>
      <c r="E114" s="22">
        <v>4</v>
      </c>
      <c r="F114" s="23">
        <v>2</v>
      </c>
      <c r="G114" s="23">
        <v>6</v>
      </c>
      <c r="H114" s="23">
        <v>2</v>
      </c>
      <c r="I114" s="23">
        <v>4</v>
      </c>
      <c r="J114" s="23">
        <v>4</v>
      </c>
      <c r="K114" s="23">
        <v>3</v>
      </c>
      <c r="L114" s="23">
        <v>5</v>
      </c>
      <c r="M114" s="23">
        <v>5</v>
      </c>
      <c r="N114" s="23">
        <v>6</v>
      </c>
      <c r="O114" s="23">
        <v>0</v>
      </c>
      <c r="P114" s="23">
        <v>0</v>
      </c>
      <c r="Q114" s="104">
        <v>0</v>
      </c>
      <c r="R114" s="24">
        <v>29</v>
      </c>
    </row>
    <row r="115" spans="2:26" ht="27" customHeight="1">
      <c r="B115" s="127">
        <v>4</v>
      </c>
      <c r="C115" s="20" t="s">
        <v>73</v>
      </c>
      <c r="D115" s="120">
        <v>12</v>
      </c>
      <c r="E115" s="22">
        <v>4</v>
      </c>
      <c r="F115" s="23">
        <v>8</v>
      </c>
      <c r="G115" s="23">
        <v>1</v>
      </c>
      <c r="H115" s="23">
        <v>7</v>
      </c>
      <c r="I115" s="23">
        <v>3</v>
      </c>
      <c r="J115" s="23">
        <v>2</v>
      </c>
      <c r="K115" s="23">
        <v>5</v>
      </c>
      <c r="L115" s="23">
        <v>6</v>
      </c>
      <c r="M115" s="23">
        <v>3</v>
      </c>
      <c r="N115" s="23">
        <v>7</v>
      </c>
      <c r="O115" s="23">
        <v>0</v>
      </c>
      <c r="P115" s="23">
        <v>0</v>
      </c>
      <c r="Q115" s="104">
        <v>0</v>
      </c>
      <c r="R115" s="24">
        <v>31</v>
      </c>
    </row>
    <row r="116" spans="2:26" ht="27" customHeight="1">
      <c r="B116" s="127">
        <v>5</v>
      </c>
      <c r="C116" s="20" t="s">
        <v>83</v>
      </c>
      <c r="D116" s="120">
        <v>27</v>
      </c>
      <c r="E116" s="22">
        <v>8</v>
      </c>
      <c r="F116" s="23">
        <v>12</v>
      </c>
      <c r="G116" s="23">
        <v>3</v>
      </c>
      <c r="H116" s="23">
        <v>3</v>
      </c>
      <c r="I116" s="23">
        <v>11</v>
      </c>
      <c r="J116" s="23">
        <v>6</v>
      </c>
      <c r="K116" s="23">
        <v>4</v>
      </c>
      <c r="L116" s="23">
        <v>9</v>
      </c>
      <c r="M116" s="23">
        <v>4</v>
      </c>
      <c r="N116" s="23">
        <v>4</v>
      </c>
      <c r="O116" s="23">
        <v>0</v>
      </c>
      <c r="P116" s="23">
        <v>0</v>
      </c>
      <c r="Q116" s="104">
        <v>0</v>
      </c>
      <c r="R116" s="24">
        <v>41</v>
      </c>
    </row>
    <row r="117" spans="2:26" ht="27" customHeight="1">
      <c r="B117" s="127">
        <v>6</v>
      </c>
      <c r="C117" s="20" t="s">
        <v>157</v>
      </c>
      <c r="D117" s="120">
        <v>81</v>
      </c>
      <c r="E117" s="22">
        <v>1</v>
      </c>
      <c r="F117" s="23">
        <v>4</v>
      </c>
      <c r="G117" s="23">
        <v>2</v>
      </c>
      <c r="H117" s="23">
        <v>1</v>
      </c>
      <c r="I117" s="23">
        <v>1</v>
      </c>
      <c r="J117" s="23">
        <v>12</v>
      </c>
      <c r="K117" s="23">
        <v>12</v>
      </c>
      <c r="L117" s="23">
        <v>12</v>
      </c>
      <c r="M117" s="23">
        <v>12</v>
      </c>
      <c r="N117" s="23">
        <v>12</v>
      </c>
      <c r="O117" s="23">
        <v>0</v>
      </c>
      <c r="P117" s="23">
        <v>0</v>
      </c>
      <c r="Q117" s="104">
        <v>0</v>
      </c>
      <c r="R117" s="24">
        <v>45</v>
      </c>
    </row>
    <row r="118" spans="2:26" ht="27" customHeight="1">
      <c r="B118" s="127">
        <v>7</v>
      </c>
      <c r="C118" s="20" t="s">
        <v>239</v>
      </c>
      <c r="D118" s="120">
        <v>167</v>
      </c>
      <c r="E118" s="22">
        <v>5</v>
      </c>
      <c r="F118" s="23">
        <v>12</v>
      </c>
      <c r="G118" s="23">
        <v>8</v>
      </c>
      <c r="H118" s="23">
        <v>12</v>
      </c>
      <c r="I118" s="23">
        <v>8</v>
      </c>
      <c r="J118" s="23">
        <v>4</v>
      </c>
      <c r="K118" s="23">
        <v>7</v>
      </c>
      <c r="L118" s="23">
        <v>3</v>
      </c>
      <c r="M118" s="23">
        <v>7</v>
      </c>
      <c r="N118" s="23">
        <v>3</v>
      </c>
      <c r="O118" s="23">
        <v>0</v>
      </c>
      <c r="P118" s="23">
        <v>0</v>
      </c>
      <c r="Q118" s="104">
        <v>0</v>
      </c>
      <c r="R118" s="24">
        <v>45</v>
      </c>
    </row>
    <row r="119" spans="2:26" ht="27" customHeight="1">
      <c r="B119" s="127">
        <v>8</v>
      </c>
      <c r="C119" s="20" t="s">
        <v>24</v>
      </c>
      <c r="D119" s="120">
        <v>14</v>
      </c>
      <c r="E119" s="22">
        <v>9</v>
      </c>
      <c r="F119" s="23">
        <v>3</v>
      </c>
      <c r="G119" s="23">
        <v>4</v>
      </c>
      <c r="H119" s="23">
        <v>12</v>
      </c>
      <c r="I119" s="23">
        <v>5</v>
      </c>
      <c r="J119" s="23">
        <v>7</v>
      </c>
      <c r="K119" s="23">
        <v>9</v>
      </c>
      <c r="L119" s="23">
        <v>7</v>
      </c>
      <c r="M119" s="23">
        <v>6</v>
      </c>
      <c r="N119" s="23">
        <v>4</v>
      </c>
      <c r="O119" s="23">
        <v>0</v>
      </c>
      <c r="P119" s="23">
        <v>0</v>
      </c>
      <c r="Q119" s="104">
        <v>0</v>
      </c>
      <c r="R119" s="24">
        <v>45</v>
      </c>
    </row>
    <row r="120" spans="2:26" ht="27" customHeight="1">
      <c r="B120" s="127">
        <v>9</v>
      </c>
      <c r="C120" s="20" t="s">
        <v>87</v>
      </c>
      <c r="D120" s="120">
        <v>672</v>
      </c>
      <c r="E120" s="22">
        <v>6</v>
      </c>
      <c r="F120" s="23">
        <v>9</v>
      </c>
      <c r="G120" s="23">
        <v>11</v>
      </c>
      <c r="H120" s="23">
        <v>6</v>
      </c>
      <c r="I120" s="23">
        <v>4</v>
      </c>
      <c r="J120" s="23">
        <v>8</v>
      </c>
      <c r="K120" s="23">
        <v>4</v>
      </c>
      <c r="L120" s="23">
        <v>4</v>
      </c>
      <c r="M120" s="23">
        <v>4</v>
      </c>
      <c r="N120" s="23">
        <v>10</v>
      </c>
      <c r="O120" s="23">
        <v>0</v>
      </c>
      <c r="P120" s="23">
        <v>0</v>
      </c>
      <c r="Q120" s="104">
        <v>0</v>
      </c>
      <c r="R120" s="24">
        <v>45</v>
      </c>
    </row>
    <row r="121" spans="2:26" ht="27" customHeight="1">
      <c r="B121" s="127">
        <v>10</v>
      </c>
      <c r="C121" s="20" t="s">
        <v>81</v>
      </c>
      <c r="D121" s="120">
        <v>90</v>
      </c>
      <c r="E121" s="22">
        <v>10</v>
      </c>
      <c r="F121" s="23">
        <v>6</v>
      </c>
      <c r="G121" s="23">
        <v>7</v>
      </c>
      <c r="H121" s="23">
        <v>5</v>
      </c>
      <c r="I121" s="23">
        <v>9</v>
      </c>
      <c r="J121" s="23">
        <v>3</v>
      </c>
      <c r="K121" s="23">
        <v>6</v>
      </c>
      <c r="L121" s="23">
        <v>10</v>
      </c>
      <c r="M121" s="23">
        <v>8</v>
      </c>
      <c r="N121" s="23">
        <v>5</v>
      </c>
      <c r="O121" s="23">
        <v>0</v>
      </c>
      <c r="P121" s="23">
        <v>0</v>
      </c>
      <c r="Q121" s="104">
        <v>0</v>
      </c>
      <c r="R121" s="24">
        <v>49</v>
      </c>
    </row>
    <row r="122" spans="2:26" ht="27" customHeight="1">
      <c r="B122" s="127">
        <v>11</v>
      </c>
      <c r="C122" s="20" t="s">
        <v>256</v>
      </c>
      <c r="D122" s="120">
        <v>16</v>
      </c>
      <c r="E122" s="22">
        <v>7</v>
      </c>
      <c r="F122" s="23">
        <v>4</v>
      </c>
      <c r="G122" s="23">
        <v>10</v>
      </c>
      <c r="H122" s="23">
        <v>12</v>
      </c>
      <c r="I122" s="23">
        <v>7</v>
      </c>
      <c r="J122" s="23">
        <v>9</v>
      </c>
      <c r="K122" s="23">
        <v>10</v>
      </c>
      <c r="L122" s="23">
        <v>8</v>
      </c>
      <c r="M122" s="23">
        <v>10</v>
      </c>
      <c r="N122" s="23">
        <v>9</v>
      </c>
      <c r="O122" s="23">
        <v>0</v>
      </c>
      <c r="P122" s="23">
        <v>0</v>
      </c>
      <c r="Q122" s="104">
        <v>0</v>
      </c>
      <c r="R122" s="24">
        <v>64</v>
      </c>
    </row>
    <row r="123" spans="2:26" ht="27" customHeight="1" thickBot="1">
      <c r="B123" s="127">
        <v>12</v>
      </c>
      <c r="C123" s="25" t="s">
        <v>29</v>
      </c>
      <c r="D123" s="124">
        <v>1</v>
      </c>
      <c r="E123" s="107">
        <v>12</v>
      </c>
      <c r="F123" s="26">
        <v>7</v>
      </c>
      <c r="G123" s="26">
        <v>9</v>
      </c>
      <c r="H123" s="26">
        <v>8</v>
      </c>
      <c r="I123" s="26">
        <v>10</v>
      </c>
      <c r="J123" s="26">
        <v>10</v>
      </c>
      <c r="K123" s="26">
        <v>11</v>
      </c>
      <c r="L123" s="26">
        <v>11</v>
      </c>
      <c r="M123" s="26">
        <v>9</v>
      </c>
      <c r="N123" s="26">
        <v>8</v>
      </c>
      <c r="O123" s="26">
        <v>0</v>
      </c>
      <c r="P123" s="26">
        <v>0</v>
      </c>
      <c r="Q123" s="80">
        <v>0</v>
      </c>
      <c r="R123" s="106">
        <v>72</v>
      </c>
    </row>
    <row r="124" spans="2:26" ht="27" customHeight="1" thickTop="1" thickBot="1">
      <c r="B124" s="175"/>
      <c r="C124" s="180"/>
      <c r="D124" s="177"/>
      <c r="E124" s="178"/>
      <c r="F124" s="178"/>
      <c r="G124" s="178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9"/>
    </row>
    <row r="125" spans="2:26" ht="27" customHeight="1" thickTop="1" thickBot="1">
      <c r="C125" s="217" t="s">
        <v>271</v>
      </c>
      <c r="D125" s="218"/>
      <c r="E125" s="218"/>
      <c r="F125" s="218"/>
      <c r="G125" s="218"/>
      <c r="H125" s="218"/>
      <c r="I125" s="218"/>
      <c r="J125" s="218"/>
      <c r="K125" s="218"/>
      <c r="L125" s="218"/>
      <c r="M125" s="218"/>
      <c r="N125" s="218"/>
      <c r="O125" s="218"/>
      <c r="P125" s="218"/>
      <c r="Q125" s="218"/>
      <c r="R125" s="219"/>
      <c r="Z125" s="165"/>
    </row>
    <row r="126" spans="2:26" ht="56.25" customHeight="1" thickTop="1" thickBot="1">
      <c r="B126" s="127"/>
      <c r="C126" s="13" t="s">
        <v>10</v>
      </c>
      <c r="D126" s="14" t="s">
        <v>11</v>
      </c>
      <c r="E126" s="15" t="s">
        <v>12</v>
      </c>
      <c r="F126" s="16" t="s">
        <v>13</v>
      </c>
      <c r="G126" s="16" t="s">
        <v>14</v>
      </c>
      <c r="H126" s="16" t="s">
        <v>15</v>
      </c>
      <c r="I126" s="16" t="s">
        <v>16</v>
      </c>
      <c r="J126" s="16" t="s">
        <v>17</v>
      </c>
      <c r="K126" s="16" t="s">
        <v>18</v>
      </c>
      <c r="L126" s="16"/>
      <c r="M126" s="16"/>
      <c r="N126" s="16"/>
      <c r="O126" s="16"/>
      <c r="P126" s="16"/>
      <c r="Q126" s="113"/>
      <c r="R126" s="12" t="s">
        <v>97</v>
      </c>
    </row>
    <row r="127" spans="2:26" ht="27" customHeight="1" thickTop="1">
      <c r="B127" s="128">
        <v>1</v>
      </c>
      <c r="C127" s="122" t="s">
        <v>234</v>
      </c>
      <c r="D127" s="119">
        <v>22</v>
      </c>
      <c r="E127" s="81">
        <v>6</v>
      </c>
      <c r="F127" s="82">
        <v>1</v>
      </c>
      <c r="G127" s="82">
        <v>1</v>
      </c>
      <c r="H127" s="82">
        <v>2</v>
      </c>
      <c r="I127" s="82">
        <v>1</v>
      </c>
      <c r="J127" s="82">
        <v>1</v>
      </c>
      <c r="K127" s="82">
        <v>4</v>
      </c>
      <c r="L127" s="82">
        <v>0</v>
      </c>
      <c r="M127" s="82">
        <v>0</v>
      </c>
      <c r="N127" s="82">
        <v>0</v>
      </c>
      <c r="O127" s="82">
        <v>0</v>
      </c>
      <c r="P127" s="82">
        <v>0</v>
      </c>
      <c r="Q127" s="83">
        <v>0</v>
      </c>
      <c r="R127" s="112">
        <v>10</v>
      </c>
    </row>
    <row r="128" spans="2:26" ht="27" customHeight="1">
      <c r="B128" s="127">
        <f>B127+1</f>
        <v>2</v>
      </c>
      <c r="C128" s="20" t="s">
        <v>263</v>
      </c>
      <c r="D128" s="120">
        <v>23</v>
      </c>
      <c r="E128" s="22">
        <v>11</v>
      </c>
      <c r="F128" s="23">
        <v>19</v>
      </c>
      <c r="G128" s="23">
        <v>2</v>
      </c>
      <c r="H128" s="23">
        <v>1</v>
      </c>
      <c r="I128" s="23">
        <v>4</v>
      </c>
      <c r="J128" s="23">
        <v>2</v>
      </c>
      <c r="K128" s="23">
        <v>2</v>
      </c>
      <c r="L128" s="82">
        <v>0</v>
      </c>
      <c r="M128" s="82">
        <v>0</v>
      </c>
      <c r="N128" s="82">
        <v>0</v>
      </c>
      <c r="O128" s="82">
        <v>0</v>
      </c>
      <c r="P128" s="82">
        <v>0</v>
      </c>
      <c r="Q128" s="83">
        <v>0</v>
      </c>
      <c r="R128" s="24">
        <v>22</v>
      </c>
    </row>
    <row r="129" spans="2:18" ht="27" customHeight="1">
      <c r="B129" s="127">
        <f t="shared" ref="B129:B145" si="15">B128+1</f>
        <v>3</v>
      </c>
      <c r="C129" s="75" t="s">
        <v>260</v>
      </c>
      <c r="D129" s="120">
        <v>48</v>
      </c>
      <c r="E129" s="22">
        <v>4</v>
      </c>
      <c r="F129" s="23">
        <v>2</v>
      </c>
      <c r="G129" s="23">
        <v>4</v>
      </c>
      <c r="H129" s="23">
        <v>8</v>
      </c>
      <c r="I129" s="23">
        <v>4</v>
      </c>
      <c r="J129" s="23">
        <v>4</v>
      </c>
      <c r="K129" s="23">
        <v>9</v>
      </c>
      <c r="L129" s="82">
        <v>0</v>
      </c>
      <c r="M129" s="82">
        <v>0</v>
      </c>
      <c r="N129" s="82">
        <v>0</v>
      </c>
      <c r="O129" s="82">
        <v>0</v>
      </c>
      <c r="P129" s="82">
        <v>0</v>
      </c>
      <c r="Q129" s="83">
        <v>0</v>
      </c>
      <c r="R129" s="24">
        <v>26</v>
      </c>
    </row>
    <row r="130" spans="2:18" ht="27" customHeight="1">
      <c r="B130" s="127">
        <f t="shared" si="15"/>
        <v>4</v>
      </c>
      <c r="C130" s="20" t="s">
        <v>238</v>
      </c>
      <c r="D130" s="120">
        <v>11</v>
      </c>
      <c r="E130" s="22">
        <v>5</v>
      </c>
      <c r="F130" s="23">
        <v>9</v>
      </c>
      <c r="G130" s="23">
        <v>6</v>
      </c>
      <c r="H130" s="23">
        <v>7</v>
      </c>
      <c r="I130" s="23">
        <v>6</v>
      </c>
      <c r="J130" s="23">
        <v>4</v>
      </c>
      <c r="K130" s="23">
        <v>1</v>
      </c>
      <c r="L130" s="82">
        <v>0</v>
      </c>
      <c r="M130" s="82">
        <v>0</v>
      </c>
      <c r="N130" s="82">
        <v>0</v>
      </c>
      <c r="O130" s="82">
        <v>0</v>
      </c>
      <c r="P130" s="82">
        <v>0</v>
      </c>
      <c r="Q130" s="83">
        <v>0</v>
      </c>
      <c r="R130" s="24">
        <v>29</v>
      </c>
    </row>
    <row r="131" spans="2:18" ht="27" customHeight="1">
      <c r="B131" s="127">
        <f t="shared" si="15"/>
        <v>5</v>
      </c>
      <c r="C131" s="75" t="s">
        <v>259</v>
      </c>
      <c r="D131" s="120">
        <v>167</v>
      </c>
      <c r="E131" s="22">
        <v>2</v>
      </c>
      <c r="F131" s="23">
        <v>8</v>
      </c>
      <c r="G131" s="23">
        <v>4</v>
      </c>
      <c r="H131" s="23">
        <v>4</v>
      </c>
      <c r="I131" s="23">
        <v>5</v>
      </c>
      <c r="J131" s="23">
        <v>7</v>
      </c>
      <c r="K131" s="23">
        <v>10</v>
      </c>
      <c r="L131" s="82">
        <v>0</v>
      </c>
      <c r="M131" s="82">
        <v>0</v>
      </c>
      <c r="N131" s="82">
        <v>0</v>
      </c>
      <c r="O131" s="82">
        <v>0</v>
      </c>
      <c r="P131" s="82">
        <v>0</v>
      </c>
      <c r="Q131" s="83">
        <v>0</v>
      </c>
      <c r="R131" s="24">
        <v>30</v>
      </c>
    </row>
    <row r="132" spans="2:18" ht="27" customHeight="1">
      <c r="B132" s="127">
        <f t="shared" si="15"/>
        <v>6</v>
      </c>
      <c r="C132" s="20" t="s">
        <v>75</v>
      </c>
      <c r="D132" s="120">
        <v>72</v>
      </c>
      <c r="E132" s="22">
        <v>8</v>
      </c>
      <c r="F132" s="23">
        <v>5</v>
      </c>
      <c r="G132" s="23">
        <v>3</v>
      </c>
      <c r="H132" s="23">
        <v>11</v>
      </c>
      <c r="I132" s="23">
        <v>2</v>
      </c>
      <c r="J132" s="23">
        <v>3</v>
      </c>
      <c r="K132" s="23">
        <v>14</v>
      </c>
      <c r="L132" s="82">
        <v>0</v>
      </c>
      <c r="M132" s="82">
        <v>0</v>
      </c>
      <c r="N132" s="82">
        <v>0</v>
      </c>
      <c r="O132" s="82">
        <v>0</v>
      </c>
      <c r="P132" s="82">
        <v>0</v>
      </c>
      <c r="Q132" s="83">
        <v>0</v>
      </c>
      <c r="R132" s="24">
        <v>32</v>
      </c>
    </row>
    <row r="133" spans="2:18" ht="27" customHeight="1">
      <c r="B133" s="127">
        <f t="shared" si="15"/>
        <v>7</v>
      </c>
      <c r="C133" s="75" t="s">
        <v>241</v>
      </c>
      <c r="D133" s="120">
        <v>146</v>
      </c>
      <c r="E133" s="22">
        <v>4</v>
      </c>
      <c r="F133" s="23">
        <v>4</v>
      </c>
      <c r="G133" s="23">
        <v>8</v>
      </c>
      <c r="H133" s="23">
        <v>13</v>
      </c>
      <c r="I133" s="23">
        <v>7</v>
      </c>
      <c r="J133" s="23">
        <v>10</v>
      </c>
      <c r="K133" s="23">
        <v>6</v>
      </c>
      <c r="L133" s="82">
        <v>0</v>
      </c>
      <c r="M133" s="82">
        <v>0</v>
      </c>
      <c r="N133" s="82">
        <v>0</v>
      </c>
      <c r="O133" s="82">
        <v>0</v>
      </c>
      <c r="P133" s="82">
        <v>0</v>
      </c>
      <c r="Q133" s="83">
        <v>0</v>
      </c>
      <c r="R133" s="24">
        <v>39</v>
      </c>
    </row>
    <row r="134" spans="2:18" ht="27" customHeight="1">
      <c r="B134" s="127">
        <f t="shared" si="15"/>
        <v>8</v>
      </c>
      <c r="C134" s="20" t="s">
        <v>22</v>
      </c>
      <c r="D134" s="120">
        <v>12</v>
      </c>
      <c r="E134" s="22">
        <v>3</v>
      </c>
      <c r="F134" s="23">
        <v>7</v>
      </c>
      <c r="G134" s="23">
        <v>12</v>
      </c>
      <c r="H134" s="23">
        <v>4</v>
      </c>
      <c r="I134" s="23">
        <v>8</v>
      </c>
      <c r="J134" s="23">
        <v>6</v>
      </c>
      <c r="K134" s="23">
        <v>19</v>
      </c>
      <c r="L134" s="82">
        <v>0</v>
      </c>
      <c r="M134" s="82">
        <v>0</v>
      </c>
      <c r="N134" s="82">
        <v>0</v>
      </c>
      <c r="O134" s="82">
        <v>0</v>
      </c>
      <c r="P134" s="82">
        <v>0</v>
      </c>
      <c r="Q134" s="83">
        <v>0</v>
      </c>
      <c r="R134" s="24">
        <v>40</v>
      </c>
    </row>
    <row r="135" spans="2:18" ht="27" customHeight="1">
      <c r="B135" s="127">
        <f t="shared" si="15"/>
        <v>9</v>
      </c>
      <c r="C135" s="75" t="s">
        <v>266</v>
      </c>
      <c r="D135" s="120">
        <v>150</v>
      </c>
      <c r="E135" s="22">
        <v>19</v>
      </c>
      <c r="F135" s="23">
        <v>10</v>
      </c>
      <c r="G135" s="23">
        <v>17</v>
      </c>
      <c r="H135" s="23">
        <v>3</v>
      </c>
      <c r="I135" s="23">
        <v>3</v>
      </c>
      <c r="J135" s="23">
        <v>5</v>
      </c>
      <c r="K135" s="23">
        <v>3</v>
      </c>
      <c r="L135" s="82">
        <v>0</v>
      </c>
      <c r="M135" s="82">
        <v>0</v>
      </c>
      <c r="N135" s="82">
        <v>0</v>
      </c>
      <c r="O135" s="82">
        <v>0</v>
      </c>
      <c r="P135" s="82">
        <v>0</v>
      </c>
      <c r="Q135" s="83">
        <v>0</v>
      </c>
      <c r="R135" s="24">
        <v>41</v>
      </c>
    </row>
    <row r="136" spans="2:18" ht="27" customHeight="1">
      <c r="B136" s="127">
        <f t="shared" si="15"/>
        <v>10</v>
      </c>
      <c r="C136" s="75" t="s">
        <v>258</v>
      </c>
      <c r="D136" s="120">
        <v>240</v>
      </c>
      <c r="E136" s="22">
        <v>1</v>
      </c>
      <c r="F136" s="23">
        <v>4</v>
      </c>
      <c r="G136" s="23">
        <v>5</v>
      </c>
      <c r="H136" s="23">
        <v>19</v>
      </c>
      <c r="I136" s="23">
        <v>9</v>
      </c>
      <c r="J136" s="23">
        <v>19</v>
      </c>
      <c r="K136" s="23">
        <v>8</v>
      </c>
      <c r="L136" s="82">
        <v>0</v>
      </c>
      <c r="M136" s="82">
        <v>0</v>
      </c>
      <c r="N136" s="82">
        <v>0</v>
      </c>
      <c r="O136" s="82">
        <v>0</v>
      </c>
      <c r="P136" s="82">
        <v>0</v>
      </c>
      <c r="Q136" s="83">
        <v>0</v>
      </c>
      <c r="R136" s="24">
        <v>46</v>
      </c>
    </row>
    <row r="137" spans="2:18" ht="27" customHeight="1">
      <c r="B137" s="127">
        <f t="shared" si="15"/>
        <v>11</v>
      </c>
      <c r="C137" s="75" t="s">
        <v>261</v>
      </c>
      <c r="D137" s="120">
        <v>9</v>
      </c>
      <c r="E137" s="22">
        <v>9</v>
      </c>
      <c r="F137" s="23">
        <v>3</v>
      </c>
      <c r="G137" s="23">
        <v>13</v>
      </c>
      <c r="H137" s="23">
        <v>16</v>
      </c>
      <c r="I137" s="23">
        <v>12</v>
      </c>
      <c r="J137" s="23">
        <v>9</v>
      </c>
      <c r="K137" s="23">
        <v>7</v>
      </c>
      <c r="L137" s="82">
        <v>0</v>
      </c>
      <c r="M137" s="82">
        <v>0</v>
      </c>
      <c r="N137" s="82">
        <v>0</v>
      </c>
      <c r="O137" s="82">
        <v>0</v>
      </c>
      <c r="P137" s="82">
        <v>0</v>
      </c>
      <c r="Q137" s="83">
        <v>0</v>
      </c>
      <c r="R137" s="24">
        <v>53</v>
      </c>
    </row>
    <row r="138" spans="2:18" ht="27" customHeight="1">
      <c r="B138" s="127">
        <f t="shared" si="15"/>
        <v>12</v>
      </c>
      <c r="C138" s="20" t="s">
        <v>91</v>
      </c>
      <c r="D138" s="120">
        <v>74</v>
      </c>
      <c r="E138" s="22">
        <v>12</v>
      </c>
      <c r="F138" s="23">
        <v>6</v>
      </c>
      <c r="G138" s="23">
        <v>15</v>
      </c>
      <c r="H138" s="23">
        <v>6</v>
      </c>
      <c r="I138" s="23">
        <v>11</v>
      </c>
      <c r="J138" s="23">
        <v>13</v>
      </c>
      <c r="K138" s="23">
        <v>11</v>
      </c>
      <c r="L138" s="82">
        <v>0</v>
      </c>
      <c r="M138" s="82">
        <v>0</v>
      </c>
      <c r="N138" s="82">
        <v>0</v>
      </c>
      <c r="O138" s="82">
        <v>0</v>
      </c>
      <c r="P138" s="82">
        <v>0</v>
      </c>
      <c r="Q138" s="83">
        <v>0</v>
      </c>
      <c r="R138" s="24">
        <v>59</v>
      </c>
    </row>
    <row r="139" spans="2:18" ht="27" customHeight="1">
      <c r="B139" s="127">
        <f t="shared" si="15"/>
        <v>13</v>
      </c>
      <c r="C139" s="20" t="s">
        <v>81</v>
      </c>
      <c r="D139" s="120">
        <v>90</v>
      </c>
      <c r="E139" s="22">
        <v>13</v>
      </c>
      <c r="F139" s="23">
        <v>15</v>
      </c>
      <c r="G139" s="23">
        <v>10</v>
      </c>
      <c r="H139" s="23">
        <v>12</v>
      </c>
      <c r="I139" s="23">
        <v>10</v>
      </c>
      <c r="J139" s="23">
        <v>12</v>
      </c>
      <c r="K139" s="23">
        <v>4</v>
      </c>
      <c r="L139" s="82">
        <v>0</v>
      </c>
      <c r="M139" s="82">
        <v>0</v>
      </c>
      <c r="N139" s="82">
        <v>0</v>
      </c>
      <c r="O139" s="82">
        <v>0</v>
      </c>
      <c r="P139" s="82">
        <v>0</v>
      </c>
      <c r="Q139" s="83">
        <v>0</v>
      </c>
      <c r="R139" s="24">
        <v>61</v>
      </c>
    </row>
    <row r="140" spans="2:18" ht="27" customHeight="1">
      <c r="B140" s="127">
        <f t="shared" si="15"/>
        <v>14</v>
      </c>
      <c r="C140" s="20" t="s">
        <v>87</v>
      </c>
      <c r="D140" s="120">
        <v>672</v>
      </c>
      <c r="E140" s="22">
        <v>19</v>
      </c>
      <c r="F140" s="23">
        <v>12</v>
      </c>
      <c r="G140" s="23">
        <v>9</v>
      </c>
      <c r="H140" s="23">
        <v>14</v>
      </c>
      <c r="I140" s="23">
        <v>14</v>
      </c>
      <c r="J140" s="23">
        <v>8</v>
      </c>
      <c r="K140" s="23">
        <v>5</v>
      </c>
      <c r="L140" s="82">
        <v>0</v>
      </c>
      <c r="M140" s="82">
        <v>0</v>
      </c>
      <c r="N140" s="82">
        <v>0</v>
      </c>
      <c r="O140" s="82">
        <v>0</v>
      </c>
      <c r="P140" s="82">
        <v>0</v>
      </c>
      <c r="Q140" s="83">
        <v>0</v>
      </c>
      <c r="R140" s="24">
        <v>62</v>
      </c>
    </row>
    <row r="141" spans="2:18" ht="27" customHeight="1">
      <c r="B141" s="127">
        <f t="shared" si="15"/>
        <v>15</v>
      </c>
      <c r="C141" s="75" t="s">
        <v>243</v>
      </c>
      <c r="D141" s="120">
        <v>73</v>
      </c>
      <c r="E141" s="22">
        <v>7</v>
      </c>
      <c r="F141" s="23">
        <v>11</v>
      </c>
      <c r="G141" s="23">
        <v>11</v>
      </c>
      <c r="H141" s="23">
        <v>10</v>
      </c>
      <c r="I141" s="23">
        <v>16</v>
      </c>
      <c r="J141" s="23">
        <v>16</v>
      </c>
      <c r="K141" s="23">
        <v>15</v>
      </c>
      <c r="L141" s="82">
        <v>0</v>
      </c>
      <c r="M141" s="82">
        <v>0</v>
      </c>
      <c r="N141" s="82">
        <v>0</v>
      </c>
      <c r="O141" s="82">
        <v>0</v>
      </c>
      <c r="P141" s="82">
        <v>0</v>
      </c>
      <c r="Q141" s="83">
        <v>0</v>
      </c>
      <c r="R141" s="24">
        <v>70</v>
      </c>
    </row>
    <row r="142" spans="2:18" ht="27" customHeight="1">
      <c r="B142" s="127">
        <f t="shared" si="15"/>
        <v>16</v>
      </c>
      <c r="C142" s="20" t="s">
        <v>8</v>
      </c>
      <c r="D142" s="120">
        <v>45</v>
      </c>
      <c r="E142" s="22">
        <v>15</v>
      </c>
      <c r="F142" s="23">
        <v>13</v>
      </c>
      <c r="G142" s="23">
        <v>14</v>
      </c>
      <c r="H142" s="23">
        <v>5</v>
      </c>
      <c r="I142" s="23">
        <v>13</v>
      </c>
      <c r="J142" s="23">
        <v>14</v>
      </c>
      <c r="K142" s="23">
        <v>16</v>
      </c>
      <c r="L142" s="82">
        <v>0</v>
      </c>
      <c r="M142" s="82">
        <v>0</v>
      </c>
      <c r="N142" s="82">
        <v>0</v>
      </c>
      <c r="O142" s="82">
        <v>0</v>
      </c>
      <c r="P142" s="82">
        <v>0</v>
      </c>
      <c r="Q142" s="83">
        <v>0</v>
      </c>
      <c r="R142" s="24">
        <v>74</v>
      </c>
    </row>
    <row r="143" spans="2:18" ht="27" customHeight="1">
      <c r="B143" s="127">
        <f t="shared" si="15"/>
        <v>17</v>
      </c>
      <c r="C143" s="75" t="s">
        <v>264</v>
      </c>
      <c r="D143" s="120">
        <v>190</v>
      </c>
      <c r="E143" s="22">
        <v>19</v>
      </c>
      <c r="F143" s="23">
        <v>19</v>
      </c>
      <c r="G143" s="23">
        <v>7</v>
      </c>
      <c r="H143" s="23">
        <v>9</v>
      </c>
      <c r="I143" s="23">
        <v>17</v>
      </c>
      <c r="J143" s="23">
        <v>11</v>
      </c>
      <c r="K143" s="23">
        <v>13</v>
      </c>
      <c r="L143" s="82">
        <v>0</v>
      </c>
      <c r="M143" s="82">
        <v>0</v>
      </c>
      <c r="N143" s="82">
        <v>0</v>
      </c>
      <c r="O143" s="82">
        <v>0</v>
      </c>
      <c r="P143" s="82">
        <v>0</v>
      </c>
      <c r="Q143" s="83">
        <v>0</v>
      </c>
      <c r="R143" s="24">
        <v>76</v>
      </c>
    </row>
    <row r="144" spans="2:18" ht="27" customHeight="1">
      <c r="B144" s="127">
        <f t="shared" si="15"/>
        <v>18</v>
      </c>
      <c r="C144" s="75" t="s">
        <v>265</v>
      </c>
      <c r="D144" s="120">
        <v>168</v>
      </c>
      <c r="E144" s="22">
        <v>14</v>
      </c>
      <c r="F144" s="23">
        <v>14</v>
      </c>
      <c r="G144" s="23">
        <v>19</v>
      </c>
      <c r="H144" s="23">
        <v>15</v>
      </c>
      <c r="I144" s="23">
        <v>15</v>
      </c>
      <c r="J144" s="23">
        <v>15</v>
      </c>
      <c r="K144" s="23">
        <v>12</v>
      </c>
      <c r="L144" s="82">
        <v>0</v>
      </c>
      <c r="M144" s="82">
        <v>0</v>
      </c>
      <c r="N144" s="82">
        <v>0</v>
      </c>
      <c r="O144" s="82">
        <v>0</v>
      </c>
      <c r="P144" s="82">
        <v>0</v>
      </c>
      <c r="Q144" s="83">
        <v>0</v>
      </c>
      <c r="R144" s="24">
        <v>85</v>
      </c>
    </row>
    <row r="145" spans="2:18" ht="27" customHeight="1">
      <c r="B145" s="127">
        <f t="shared" si="15"/>
        <v>19</v>
      </c>
      <c r="C145" s="75" t="s">
        <v>262</v>
      </c>
      <c r="D145" s="120">
        <v>484</v>
      </c>
      <c r="E145" s="22">
        <v>10</v>
      </c>
      <c r="F145" s="23">
        <v>19</v>
      </c>
      <c r="G145" s="23">
        <v>16</v>
      </c>
      <c r="H145" s="23">
        <v>17</v>
      </c>
      <c r="I145" s="23">
        <v>19</v>
      </c>
      <c r="J145" s="23">
        <v>19</v>
      </c>
      <c r="K145" s="23">
        <v>19</v>
      </c>
      <c r="L145" s="82">
        <v>0</v>
      </c>
      <c r="M145" s="82">
        <v>0</v>
      </c>
      <c r="N145" s="82">
        <v>0</v>
      </c>
      <c r="O145" s="82">
        <v>0</v>
      </c>
      <c r="P145" s="82">
        <v>0</v>
      </c>
      <c r="Q145" s="83">
        <v>0</v>
      </c>
      <c r="R145" s="24">
        <v>100</v>
      </c>
    </row>
    <row r="146" spans="2:18" ht="27" customHeight="1" thickBot="1">
      <c r="B146" s="175"/>
      <c r="C146" s="176"/>
      <c r="D146" s="177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9"/>
    </row>
    <row r="147" spans="2:18" ht="27" customHeight="1" thickTop="1" thickBot="1">
      <c r="C147" s="217" t="s">
        <v>272</v>
      </c>
      <c r="D147" s="218"/>
      <c r="E147" s="218"/>
      <c r="F147" s="218"/>
      <c r="G147" s="218"/>
      <c r="H147" s="218"/>
      <c r="I147" s="218"/>
      <c r="J147" s="218"/>
      <c r="K147" s="218"/>
      <c r="L147" s="218"/>
      <c r="M147" s="218"/>
      <c r="N147" s="218"/>
      <c r="O147" s="218"/>
      <c r="P147" s="218"/>
      <c r="Q147" s="218"/>
      <c r="R147" s="219"/>
    </row>
    <row r="148" spans="2:18" ht="50.25" customHeight="1" thickTop="1" thickBot="1">
      <c r="B148" s="127"/>
      <c r="C148" s="13" t="s">
        <v>10</v>
      </c>
      <c r="D148" s="14" t="s">
        <v>11</v>
      </c>
      <c r="E148" s="15" t="s">
        <v>12</v>
      </c>
      <c r="F148" s="16" t="s">
        <v>13</v>
      </c>
      <c r="G148" s="16" t="s">
        <v>14</v>
      </c>
      <c r="H148" s="16" t="s">
        <v>15</v>
      </c>
      <c r="I148" s="16" t="s">
        <v>16</v>
      </c>
      <c r="J148" s="16" t="s">
        <v>17</v>
      </c>
      <c r="K148" s="16"/>
      <c r="L148" s="16"/>
      <c r="M148" s="16"/>
      <c r="N148" s="16"/>
      <c r="O148" s="16"/>
      <c r="P148" s="16"/>
      <c r="Q148" s="113"/>
      <c r="R148" s="12" t="s">
        <v>97</v>
      </c>
    </row>
    <row r="149" spans="2:18" ht="27" customHeight="1" thickTop="1">
      <c r="B149" s="128">
        <v>1</v>
      </c>
      <c r="C149" s="110" t="s">
        <v>73</v>
      </c>
      <c r="D149" s="119">
        <v>12</v>
      </c>
      <c r="E149" s="81">
        <v>4</v>
      </c>
      <c r="F149" s="82">
        <v>3</v>
      </c>
      <c r="G149" s="82">
        <v>1</v>
      </c>
      <c r="H149" s="82">
        <v>1</v>
      </c>
      <c r="I149" s="82">
        <v>2</v>
      </c>
      <c r="J149" s="82">
        <v>2</v>
      </c>
      <c r="K149" s="82"/>
      <c r="L149" s="82"/>
      <c r="M149" s="82"/>
      <c r="N149" s="82"/>
      <c r="O149" s="82"/>
      <c r="P149" s="82"/>
      <c r="Q149" s="83"/>
      <c r="R149" s="112">
        <v>9</v>
      </c>
    </row>
    <row r="150" spans="2:18" ht="27" customHeight="1">
      <c r="B150" s="127">
        <f>B149+1</f>
        <v>2</v>
      </c>
      <c r="C150" s="20" t="s">
        <v>270</v>
      </c>
      <c r="D150" s="120">
        <v>27</v>
      </c>
      <c r="E150" s="22">
        <v>2</v>
      </c>
      <c r="F150" s="23">
        <v>1</v>
      </c>
      <c r="G150" s="23">
        <v>4</v>
      </c>
      <c r="H150" s="23">
        <v>4</v>
      </c>
      <c r="I150" s="23">
        <v>3</v>
      </c>
      <c r="J150" s="23">
        <v>5</v>
      </c>
      <c r="K150" s="23"/>
      <c r="L150" s="82"/>
      <c r="M150" s="82"/>
      <c r="N150" s="82"/>
      <c r="O150" s="82"/>
      <c r="P150" s="82"/>
      <c r="Q150" s="83"/>
      <c r="R150" s="24">
        <v>14</v>
      </c>
    </row>
    <row r="151" spans="2:18" ht="27" customHeight="1">
      <c r="B151" s="127">
        <f t="shared" ref="B151:B158" si="16">B150+1</f>
        <v>3</v>
      </c>
      <c r="C151" s="20" t="s">
        <v>238</v>
      </c>
      <c r="D151" s="120">
        <v>11</v>
      </c>
      <c r="E151" s="22">
        <v>1</v>
      </c>
      <c r="F151" s="23">
        <v>4</v>
      </c>
      <c r="G151" s="23">
        <v>6</v>
      </c>
      <c r="H151" s="23">
        <v>3</v>
      </c>
      <c r="I151" s="23">
        <v>1</v>
      </c>
      <c r="J151" s="23">
        <v>6</v>
      </c>
      <c r="K151" s="23"/>
      <c r="L151" s="82"/>
      <c r="M151" s="82"/>
      <c r="N151" s="82"/>
      <c r="O151" s="82"/>
      <c r="P151" s="82"/>
      <c r="Q151" s="83"/>
      <c r="R151" s="24">
        <v>15</v>
      </c>
    </row>
    <row r="152" spans="2:18" ht="27" customHeight="1">
      <c r="B152" s="127">
        <f t="shared" si="16"/>
        <v>4</v>
      </c>
      <c r="C152" s="20" t="s">
        <v>23</v>
      </c>
      <c r="D152" s="120">
        <v>71</v>
      </c>
      <c r="E152" s="22">
        <v>3</v>
      </c>
      <c r="F152" s="23">
        <v>4</v>
      </c>
      <c r="G152" s="23">
        <v>5</v>
      </c>
      <c r="H152" s="23">
        <v>4</v>
      </c>
      <c r="I152" s="23">
        <v>4</v>
      </c>
      <c r="J152" s="23">
        <v>1</v>
      </c>
      <c r="K152" s="23"/>
      <c r="L152" s="82"/>
      <c r="M152" s="82"/>
      <c r="N152" s="82"/>
      <c r="O152" s="82"/>
      <c r="P152" s="82"/>
      <c r="Q152" s="83"/>
      <c r="R152" s="24">
        <v>16</v>
      </c>
    </row>
    <row r="153" spans="2:18" ht="27" customHeight="1">
      <c r="B153" s="127">
        <f t="shared" si="16"/>
        <v>5</v>
      </c>
      <c r="C153" s="20" t="s">
        <v>8</v>
      </c>
      <c r="D153" s="120">
        <v>45</v>
      </c>
      <c r="E153" s="22">
        <v>9</v>
      </c>
      <c r="F153" s="23">
        <v>2</v>
      </c>
      <c r="G153" s="23">
        <v>2</v>
      </c>
      <c r="H153" s="23">
        <v>2</v>
      </c>
      <c r="I153" s="23">
        <v>7</v>
      </c>
      <c r="J153" s="23">
        <v>3</v>
      </c>
      <c r="K153" s="23"/>
      <c r="L153" s="82"/>
      <c r="M153" s="82"/>
      <c r="N153" s="82"/>
      <c r="O153" s="82"/>
      <c r="P153" s="82"/>
      <c r="Q153" s="83"/>
      <c r="R153" s="24">
        <v>16</v>
      </c>
    </row>
    <row r="154" spans="2:18" ht="27" customHeight="1">
      <c r="B154" s="127">
        <f t="shared" si="16"/>
        <v>6</v>
      </c>
      <c r="C154" s="75" t="s">
        <v>236</v>
      </c>
      <c r="D154" s="120">
        <v>17</v>
      </c>
      <c r="E154" s="22">
        <v>4</v>
      </c>
      <c r="F154" s="23">
        <v>5</v>
      </c>
      <c r="G154" s="23">
        <v>3</v>
      </c>
      <c r="H154" s="23">
        <v>5</v>
      </c>
      <c r="I154" s="23">
        <v>4</v>
      </c>
      <c r="J154" s="23">
        <v>4</v>
      </c>
      <c r="K154" s="23"/>
      <c r="L154" s="82"/>
      <c r="M154" s="82"/>
      <c r="N154" s="82"/>
      <c r="O154" s="82"/>
      <c r="P154" s="82"/>
      <c r="Q154" s="83"/>
      <c r="R154" s="24">
        <v>20</v>
      </c>
    </row>
    <row r="155" spans="2:18" ht="27" customHeight="1">
      <c r="B155" s="127">
        <f t="shared" si="16"/>
        <v>7</v>
      </c>
      <c r="C155" s="20" t="s">
        <v>29</v>
      </c>
      <c r="D155" s="120">
        <v>1</v>
      </c>
      <c r="E155" s="22">
        <v>5</v>
      </c>
      <c r="F155" s="23">
        <v>7</v>
      </c>
      <c r="G155" s="23">
        <v>7</v>
      </c>
      <c r="H155" s="23">
        <v>6</v>
      </c>
      <c r="I155" s="23">
        <v>10</v>
      </c>
      <c r="J155" s="23">
        <v>4</v>
      </c>
      <c r="K155" s="23"/>
      <c r="L155" s="82"/>
      <c r="M155" s="82"/>
      <c r="N155" s="82"/>
      <c r="O155" s="82"/>
      <c r="P155" s="82"/>
      <c r="Q155" s="83"/>
      <c r="R155" s="24">
        <v>29</v>
      </c>
    </row>
    <row r="156" spans="2:18" ht="27" customHeight="1">
      <c r="B156" s="127">
        <f t="shared" si="16"/>
        <v>8</v>
      </c>
      <c r="C156" s="20" t="s">
        <v>91</v>
      </c>
      <c r="D156" s="120">
        <v>74</v>
      </c>
      <c r="E156" s="22">
        <v>6</v>
      </c>
      <c r="F156" s="23">
        <v>6</v>
      </c>
      <c r="G156" s="23">
        <v>4</v>
      </c>
      <c r="H156" s="23">
        <v>7</v>
      </c>
      <c r="I156" s="23">
        <v>6</v>
      </c>
      <c r="J156" s="23">
        <v>10</v>
      </c>
      <c r="K156" s="23"/>
      <c r="L156" s="82"/>
      <c r="M156" s="82"/>
      <c r="N156" s="82"/>
      <c r="O156" s="82"/>
      <c r="P156" s="82"/>
      <c r="Q156" s="83"/>
      <c r="R156" s="24">
        <v>29</v>
      </c>
    </row>
    <row r="157" spans="2:18" ht="27" customHeight="1" thickBot="1">
      <c r="B157" s="167">
        <f t="shared" si="16"/>
        <v>9</v>
      </c>
      <c r="C157" s="20" t="s">
        <v>269</v>
      </c>
      <c r="D157" s="120">
        <v>87</v>
      </c>
      <c r="E157" s="22">
        <v>8</v>
      </c>
      <c r="F157" s="23">
        <v>9</v>
      </c>
      <c r="G157" s="23">
        <v>10</v>
      </c>
      <c r="H157" s="23">
        <v>8</v>
      </c>
      <c r="I157" s="23">
        <v>5</v>
      </c>
      <c r="J157" s="23">
        <v>10</v>
      </c>
      <c r="K157" s="23"/>
      <c r="L157" s="23"/>
      <c r="M157" s="23"/>
      <c r="N157" s="23"/>
      <c r="O157" s="23"/>
      <c r="P157" s="23"/>
      <c r="Q157" s="104"/>
      <c r="R157" s="24">
        <v>40</v>
      </c>
    </row>
    <row r="158" spans="2:18" ht="27" customHeight="1" thickTop="1" thickBot="1">
      <c r="B158" s="168">
        <f t="shared" si="16"/>
        <v>10</v>
      </c>
      <c r="C158" s="174" t="s">
        <v>256</v>
      </c>
      <c r="D158" s="169">
        <v>16</v>
      </c>
      <c r="E158" s="170">
        <v>7</v>
      </c>
      <c r="F158" s="171">
        <v>8</v>
      </c>
      <c r="G158" s="171">
        <v>8</v>
      </c>
      <c r="H158" s="171">
        <v>10</v>
      </c>
      <c r="I158" s="171">
        <v>8</v>
      </c>
      <c r="J158" s="171">
        <v>10</v>
      </c>
      <c r="K158" s="171"/>
      <c r="L158" s="171"/>
      <c r="M158" s="171"/>
      <c r="N158" s="171"/>
      <c r="O158" s="171"/>
      <c r="P158" s="171"/>
      <c r="Q158" s="172"/>
      <c r="R158" s="173">
        <v>41</v>
      </c>
    </row>
    <row r="159" spans="2:18" ht="27" customHeight="1" thickTop="1" thickBot="1"/>
    <row r="160" spans="2:18" ht="27" customHeight="1" thickTop="1" thickBot="1">
      <c r="C160" s="217" t="s">
        <v>281</v>
      </c>
      <c r="D160" s="218"/>
      <c r="E160" s="218"/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  <c r="Q160" s="218"/>
      <c r="R160" s="219"/>
    </row>
    <row r="161" spans="2:18" ht="52.5" customHeight="1" thickTop="1" thickBot="1">
      <c r="B161" s="127"/>
      <c r="C161" s="13" t="s">
        <v>10</v>
      </c>
      <c r="D161" s="14" t="s">
        <v>11</v>
      </c>
      <c r="E161" s="15" t="s">
        <v>12</v>
      </c>
      <c r="F161" s="16" t="s">
        <v>13</v>
      </c>
      <c r="G161" s="16" t="s">
        <v>14</v>
      </c>
      <c r="H161" s="16" t="s">
        <v>15</v>
      </c>
      <c r="I161" s="16" t="s">
        <v>16</v>
      </c>
      <c r="J161" s="16" t="s">
        <v>17</v>
      </c>
      <c r="K161" s="16" t="s">
        <v>18</v>
      </c>
      <c r="L161" s="16" t="s">
        <v>19</v>
      </c>
      <c r="M161" s="16" t="s">
        <v>20</v>
      </c>
      <c r="N161" s="16"/>
      <c r="O161" s="16"/>
      <c r="P161" s="16"/>
      <c r="Q161" s="113"/>
      <c r="R161" s="12" t="s">
        <v>97</v>
      </c>
    </row>
    <row r="162" spans="2:18" ht="27" customHeight="1" thickTop="1">
      <c r="B162" s="128">
        <v>1</v>
      </c>
      <c r="C162" s="110" t="s">
        <v>76</v>
      </c>
      <c r="D162" s="119">
        <v>23</v>
      </c>
      <c r="E162" s="81">
        <v>4</v>
      </c>
      <c r="F162" s="82">
        <v>1</v>
      </c>
      <c r="G162" s="82">
        <v>2</v>
      </c>
      <c r="H162" s="82">
        <v>3</v>
      </c>
      <c r="I162" s="82">
        <v>4</v>
      </c>
      <c r="J162" s="82">
        <v>1</v>
      </c>
      <c r="K162" s="82">
        <v>3</v>
      </c>
      <c r="L162" s="82">
        <v>1</v>
      </c>
      <c r="M162" s="82">
        <v>1</v>
      </c>
      <c r="N162" s="82"/>
      <c r="O162" s="82"/>
      <c r="P162" s="82"/>
      <c r="Q162" s="83"/>
      <c r="R162" s="112">
        <v>12</v>
      </c>
    </row>
    <row r="163" spans="2:18" ht="27" customHeight="1">
      <c r="B163" s="127">
        <f>B162+1</f>
        <v>2</v>
      </c>
      <c r="C163" s="20" t="s">
        <v>74</v>
      </c>
      <c r="D163" s="120">
        <v>163</v>
      </c>
      <c r="E163" s="22">
        <v>2</v>
      </c>
      <c r="F163" s="23">
        <v>4</v>
      </c>
      <c r="G163" s="23">
        <v>4</v>
      </c>
      <c r="H163" s="23">
        <v>1</v>
      </c>
      <c r="I163" s="23">
        <v>2</v>
      </c>
      <c r="J163" s="23">
        <v>5</v>
      </c>
      <c r="K163" s="23">
        <v>2</v>
      </c>
      <c r="L163" s="82">
        <v>2</v>
      </c>
      <c r="M163" s="82">
        <v>6</v>
      </c>
      <c r="N163" s="82"/>
      <c r="O163" s="82"/>
      <c r="P163" s="82"/>
      <c r="Q163" s="83"/>
      <c r="R163" s="24">
        <v>17</v>
      </c>
    </row>
    <row r="164" spans="2:18" ht="27" customHeight="1">
      <c r="B164" s="127">
        <f t="shared" ref="B164:B176" si="17">B163+1</f>
        <v>3</v>
      </c>
      <c r="C164" s="20" t="s">
        <v>239</v>
      </c>
      <c r="D164" s="120">
        <v>167</v>
      </c>
      <c r="E164" s="22">
        <v>5</v>
      </c>
      <c r="F164" s="23">
        <v>3</v>
      </c>
      <c r="G164" s="23">
        <v>1</v>
      </c>
      <c r="H164" s="23">
        <v>4</v>
      </c>
      <c r="I164" s="23">
        <v>1</v>
      </c>
      <c r="J164" s="23">
        <v>4</v>
      </c>
      <c r="K164" s="23">
        <v>5</v>
      </c>
      <c r="L164" s="82">
        <v>6</v>
      </c>
      <c r="M164" s="82">
        <v>3</v>
      </c>
      <c r="N164" s="82"/>
      <c r="O164" s="82"/>
      <c r="P164" s="82"/>
      <c r="Q164" s="83"/>
      <c r="R164" s="24">
        <v>21</v>
      </c>
    </row>
    <row r="165" spans="2:18" ht="27" customHeight="1">
      <c r="B165" s="127">
        <f t="shared" si="17"/>
        <v>4</v>
      </c>
      <c r="C165" s="20" t="s">
        <v>238</v>
      </c>
      <c r="D165" s="120">
        <v>11</v>
      </c>
      <c r="E165" s="22">
        <v>3</v>
      </c>
      <c r="F165" s="23">
        <v>2</v>
      </c>
      <c r="G165" s="23">
        <v>7</v>
      </c>
      <c r="H165" s="23">
        <v>4</v>
      </c>
      <c r="I165" s="23">
        <v>5</v>
      </c>
      <c r="J165" s="23">
        <v>4</v>
      </c>
      <c r="K165" s="23">
        <v>1</v>
      </c>
      <c r="L165" s="82">
        <v>5</v>
      </c>
      <c r="M165" s="82">
        <v>2</v>
      </c>
      <c r="N165" s="82"/>
      <c r="O165" s="82"/>
      <c r="P165" s="82"/>
      <c r="Q165" s="83"/>
      <c r="R165" s="24">
        <v>21</v>
      </c>
    </row>
    <row r="166" spans="2:18" ht="27" customHeight="1">
      <c r="B166" s="127">
        <f t="shared" si="17"/>
        <v>5</v>
      </c>
      <c r="C166" s="20" t="s">
        <v>73</v>
      </c>
      <c r="D166" s="120">
        <v>12</v>
      </c>
      <c r="E166" s="22">
        <v>4</v>
      </c>
      <c r="F166" s="23">
        <v>7</v>
      </c>
      <c r="G166" s="23">
        <v>3</v>
      </c>
      <c r="H166" s="23">
        <v>6</v>
      </c>
      <c r="I166" s="23">
        <v>4</v>
      </c>
      <c r="J166" s="23">
        <v>3</v>
      </c>
      <c r="K166" s="23">
        <v>4</v>
      </c>
      <c r="L166" s="82">
        <v>4</v>
      </c>
      <c r="M166" s="82">
        <v>9</v>
      </c>
      <c r="N166" s="82"/>
      <c r="O166" s="82"/>
      <c r="P166" s="82"/>
      <c r="Q166" s="83"/>
      <c r="R166" s="24">
        <v>28</v>
      </c>
    </row>
    <row r="167" spans="2:18" ht="27" customHeight="1">
      <c r="B167" s="127">
        <f t="shared" si="17"/>
        <v>6</v>
      </c>
      <c r="C167" s="20" t="s">
        <v>75</v>
      </c>
      <c r="D167" s="120">
        <v>72</v>
      </c>
      <c r="E167" s="22">
        <v>1</v>
      </c>
      <c r="F167" s="23">
        <v>4</v>
      </c>
      <c r="G167" s="23">
        <v>8</v>
      </c>
      <c r="H167" s="23">
        <v>2</v>
      </c>
      <c r="I167" s="23">
        <v>3</v>
      </c>
      <c r="J167" s="23">
        <v>8</v>
      </c>
      <c r="K167" s="23">
        <v>11</v>
      </c>
      <c r="L167" s="82">
        <v>12</v>
      </c>
      <c r="M167" s="82">
        <v>5</v>
      </c>
      <c r="N167" s="82"/>
      <c r="O167" s="82"/>
      <c r="P167" s="82"/>
      <c r="Q167" s="83"/>
      <c r="R167" s="24">
        <v>31</v>
      </c>
    </row>
    <row r="168" spans="2:18" ht="27" customHeight="1">
      <c r="B168" s="127">
        <f t="shared" si="17"/>
        <v>7</v>
      </c>
      <c r="C168" s="20" t="s">
        <v>79</v>
      </c>
      <c r="D168" s="120">
        <v>191</v>
      </c>
      <c r="E168" s="22">
        <v>15</v>
      </c>
      <c r="F168" s="23">
        <v>10</v>
      </c>
      <c r="G168" s="23">
        <v>5</v>
      </c>
      <c r="H168" s="23">
        <v>5</v>
      </c>
      <c r="I168" s="23">
        <v>8</v>
      </c>
      <c r="J168" s="23">
        <v>2</v>
      </c>
      <c r="K168" s="23">
        <v>7</v>
      </c>
      <c r="L168" s="82">
        <v>7</v>
      </c>
      <c r="M168" s="82">
        <v>7</v>
      </c>
      <c r="N168" s="82"/>
      <c r="O168" s="82"/>
      <c r="P168" s="82"/>
      <c r="Q168" s="83"/>
      <c r="R168" s="24">
        <v>41</v>
      </c>
    </row>
    <row r="169" spans="2:18" ht="27" customHeight="1">
      <c r="B169" s="127">
        <f t="shared" si="17"/>
        <v>8</v>
      </c>
      <c r="C169" s="20" t="s">
        <v>270</v>
      </c>
      <c r="D169" s="120">
        <v>27</v>
      </c>
      <c r="E169" s="22">
        <v>6</v>
      </c>
      <c r="F169" s="23">
        <v>12</v>
      </c>
      <c r="G169" s="23">
        <v>10</v>
      </c>
      <c r="H169" s="23">
        <v>11</v>
      </c>
      <c r="I169" s="23">
        <v>11</v>
      </c>
      <c r="J169" s="23">
        <v>7</v>
      </c>
      <c r="K169" s="23">
        <v>4</v>
      </c>
      <c r="L169" s="82">
        <v>3</v>
      </c>
      <c r="M169" s="82">
        <v>4</v>
      </c>
      <c r="N169" s="82"/>
      <c r="O169" s="82"/>
      <c r="P169" s="82"/>
      <c r="Q169" s="83"/>
      <c r="R169" s="24">
        <v>45</v>
      </c>
    </row>
    <row r="170" spans="2:18" ht="27" customHeight="1">
      <c r="B170" s="127">
        <f t="shared" si="17"/>
        <v>9</v>
      </c>
      <c r="C170" s="20" t="s">
        <v>23</v>
      </c>
      <c r="D170" s="120">
        <v>71</v>
      </c>
      <c r="E170" s="22">
        <v>8</v>
      </c>
      <c r="F170" s="23">
        <v>5</v>
      </c>
      <c r="G170" s="23">
        <v>6</v>
      </c>
      <c r="H170" s="23">
        <v>15</v>
      </c>
      <c r="I170" s="23">
        <v>9</v>
      </c>
      <c r="J170" s="23">
        <v>13</v>
      </c>
      <c r="K170" s="23">
        <v>9</v>
      </c>
      <c r="L170" s="82">
        <v>8</v>
      </c>
      <c r="M170" s="82">
        <v>4</v>
      </c>
      <c r="N170" s="82"/>
      <c r="O170" s="82"/>
      <c r="P170" s="82"/>
      <c r="Q170" s="83"/>
      <c r="R170" s="24">
        <v>49</v>
      </c>
    </row>
    <row r="171" spans="2:18" ht="27" customHeight="1">
      <c r="B171" s="127">
        <f t="shared" si="17"/>
        <v>10</v>
      </c>
      <c r="C171" s="20" t="s">
        <v>91</v>
      </c>
      <c r="D171" s="120">
        <v>74</v>
      </c>
      <c r="E171" s="22">
        <v>12</v>
      </c>
      <c r="F171" s="23">
        <v>11</v>
      </c>
      <c r="G171" s="23">
        <v>4</v>
      </c>
      <c r="H171" s="23">
        <v>8</v>
      </c>
      <c r="I171" s="23">
        <v>6</v>
      </c>
      <c r="J171" s="23">
        <v>11</v>
      </c>
      <c r="K171" s="23">
        <v>10</v>
      </c>
      <c r="L171" s="82">
        <v>10</v>
      </c>
      <c r="M171" s="82">
        <v>8</v>
      </c>
      <c r="N171" s="82"/>
      <c r="O171" s="82"/>
      <c r="P171" s="82"/>
      <c r="Q171" s="83"/>
      <c r="R171" s="24">
        <v>57</v>
      </c>
    </row>
    <row r="172" spans="2:18" ht="27" customHeight="1">
      <c r="B172" s="127">
        <f t="shared" si="17"/>
        <v>11</v>
      </c>
      <c r="C172" s="20" t="s">
        <v>31</v>
      </c>
      <c r="D172" s="120">
        <v>16</v>
      </c>
      <c r="E172" s="22">
        <v>7</v>
      </c>
      <c r="F172" s="23">
        <v>6</v>
      </c>
      <c r="G172" s="23">
        <v>11</v>
      </c>
      <c r="H172" s="23">
        <v>9</v>
      </c>
      <c r="I172" s="23">
        <v>13</v>
      </c>
      <c r="J172" s="23">
        <v>12</v>
      </c>
      <c r="K172" s="23">
        <v>15</v>
      </c>
      <c r="L172" s="82">
        <v>4</v>
      </c>
      <c r="M172" s="82">
        <v>11</v>
      </c>
      <c r="N172" s="82"/>
      <c r="O172" s="82"/>
      <c r="P172" s="82"/>
      <c r="Q172" s="83"/>
      <c r="R172" s="24">
        <v>60</v>
      </c>
    </row>
    <row r="173" spans="2:18" ht="27" customHeight="1">
      <c r="B173" s="127">
        <f t="shared" si="17"/>
        <v>12</v>
      </c>
      <c r="C173" s="75" t="s">
        <v>282</v>
      </c>
      <c r="D173" s="120">
        <v>25</v>
      </c>
      <c r="E173" s="22">
        <v>9</v>
      </c>
      <c r="F173" s="23">
        <v>9</v>
      </c>
      <c r="G173" s="23">
        <v>13</v>
      </c>
      <c r="H173" s="23">
        <v>15</v>
      </c>
      <c r="I173" s="23">
        <v>7</v>
      </c>
      <c r="J173" s="23">
        <v>6</v>
      </c>
      <c r="K173" s="23">
        <v>6</v>
      </c>
      <c r="L173" s="82">
        <v>13</v>
      </c>
      <c r="M173" s="82">
        <v>14</v>
      </c>
      <c r="N173" s="82"/>
      <c r="O173" s="82"/>
      <c r="P173" s="82"/>
      <c r="Q173" s="83"/>
      <c r="R173" s="24">
        <v>63</v>
      </c>
    </row>
    <row r="174" spans="2:18" ht="27" customHeight="1">
      <c r="B174" s="127">
        <f t="shared" si="17"/>
        <v>13</v>
      </c>
      <c r="C174" s="20" t="s">
        <v>81</v>
      </c>
      <c r="D174" s="120">
        <v>90</v>
      </c>
      <c r="E174" s="22">
        <v>13</v>
      </c>
      <c r="F174" s="23">
        <v>13</v>
      </c>
      <c r="G174" s="23">
        <v>15</v>
      </c>
      <c r="H174" s="23">
        <v>7</v>
      </c>
      <c r="I174" s="23">
        <v>10</v>
      </c>
      <c r="J174" s="23">
        <v>10</v>
      </c>
      <c r="K174" s="23">
        <v>8</v>
      </c>
      <c r="L174" s="82">
        <v>14</v>
      </c>
      <c r="M174" s="82">
        <v>12</v>
      </c>
      <c r="N174" s="82"/>
      <c r="O174" s="82"/>
      <c r="P174" s="82"/>
      <c r="Q174" s="83"/>
      <c r="R174" s="24">
        <v>73</v>
      </c>
    </row>
    <row r="175" spans="2:18" ht="27" customHeight="1">
      <c r="B175" s="127">
        <f t="shared" si="17"/>
        <v>14</v>
      </c>
      <c r="C175" s="20" t="s">
        <v>29</v>
      </c>
      <c r="D175" s="120">
        <v>1</v>
      </c>
      <c r="E175" s="22">
        <v>10</v>
      </c>
      <c r="F175" s="23">
        <v>14</v>
      </c>
      <c r="G175" s="23">
        <v>9</v>
      </c>
      <c r="H175" s="23">
        <v>12</v>
      </c>
      <c r="I175" s="23">
        <v>12</v>
      </c>
      <c r="J175" s="23">
        <v>9</v>
      </c>
      <c r="K175" s="23">
        <v>12</v>
      </c>
      <c r="L175" s="82">
        <v>11</v>
      </c>
      <c r="M175" s="82">
        <v>10</v>
      </c>
      <c r="N175" s="82"/>
      <c r="O175" s="82"/>
      <c r="P175" s="82"/>
      <c r="Q175" s="83"/>
      <c r="R175" s="24">
        <v>73</v>
      </c>
    </row>
    <row r="176" spans="2:18" ht="27" customHeight="1">
      <c r="B176" s="127">
        <f t="shared" si="17"/>
        <v>15</v>
      </c>
      <c r="C176" s="20" t="s">
        <v>8</v>
      </c>
      <c r="D176" s="120">
        <v>45</v>
      </c>
      <c r="E176" s="22">
        <v>11</v>
      </c>
      <c r="F176" s="23">
        <v>8</v>
      </c>
      <c r="G176" s="23">
        <v>12</v>
      </c>
      <c r="H176" s="23">
        <v>10</v>
      </c>
      <c r="I176" s="23">
        <v>14</v>
      </c>
      <c r="J176" s="23">
        <v>14</v>
      </c>
      <c r="K176" s="23">
        <v>13</v>
      </c>
      <c r="L176" s="82">
        <v>9</v>
      </c>
      <c r="M176" s="82">
        <v>13</v>
      </c>
      <c r="N176" s="82"/>
      <c r="O176" s="82"/>
      <c r="P176" s="82"/>
      <c r="Q176" s="83"/>
      <c r="R176" s="24">
        <v>76</v>
      </c>
    </row>
    <row r="177" spans="2:18" ht="27" customHeight="1" thickBot="1"/>
    <row r="178" spans="2:18" ht="27" customHeight="1" thickTop="1" thickBot="1">
      <c r="B178" s="7"/>
      <c r="C178" s="217" t="s">
        <v>292</v>
      </c>
      <c r="D178" s="218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9"/>
    </row>
    <row r="179" spans="2:18" ht="52.5" customHeight="1" thickTop="1" thickBot="1">
      <c r="B179" s="127"/>
      <c r="C179" s="13" t="s">
        <v>10</v>
      </c>
      <c r="D179" s="14" t="s">
        <v>11</v>
      </c>
      <c r="E179" s="15" t="s">
        <v>12</v>
      </c>
      <c r="F179" s="16" t="s">
        <v>13</v>
      </c>
      <c r="G179" s="16" t="s">
        <v>14</v>
      </c>
      <c r="H179" s="16" t="s">
        <v>15</v>
      </c>
      <c r="I179" s="16" t="s">
        <v>16</v>
      </c>
      <c r="J179" s="16" t="s">
        <v>17</v>
      </c>
      <c r="K179" s="16" t="s">
        <v>18</v>
      </c>
      <c r="L179" s="16" t="s">
        <v>19</v>
      </c>
      <c r="M179" s="16"/>
      <c r="N179" s="16"/>
      <c r="O179" s="16"/>
      <c r="P179" s="16"/>
      <c r="Q179" s="113"/>
      <c r="R179" s="12" t="s">
        <v>97</v>
      </c>
    </row>
    <row r="180" spans="2:18" ht="27" customHeight="1" thickTop="1">
      <c r="B180" s="128">
        <v>1</v>
      </c>
      <c r="C180" s="110" t="s">
        <v>76</v>
      </c>
      <c r="D180" s="119">
        <v>23</v>
      </c>
      <c r="E180" s="81">
        <v>7</v>
      </c>
      <c r="F180" s="82">
        <v>11</v>
      </c>
      <c r="G180" s="82">
        <v>1</v>
      </c>
      <c r="H180" s="82">
        <v>1</v>
      </c>
      <c r="I180" s="82">
        <v>1</v>
      </c>
      <c r="J180" s="82">
        <v>1</v>
      </c>
      <c r="K180" s="82">
        <v>2</v>
      </c>
      <c r="L180" s="82">
        <v>1</v>
      </c>
      <c r="M180" s="82"/>
      <c r="N180" s="82"/>
      <c r="O180" s="82"/>
      <c r="P180" s="82"/>
      <c r="Q180" s="83"/>
      <c r="R180" s="112">
        <v>14</v>
      </c>
    </row>
    <row r="181" spans="2:18" ht="27" customHeight="1">
      <c r="B181" s="127">
        <f>B180+1</f>
        <v>2</v>
      </c>
      <c r="C181" s="75" t="s">
        <v>80</v>
      </c>
      <c r="D181" s="120">
        <v>81</v>
      </c>
      <c r="E181" s="22">
        <v>1</v>
      </c>
      <c r="F181" s="23">
        <v>12</v>
      </c>
      <c r="G181" s="23">
        <v>5</v>
      </c>
      <c r="H181" s="23">
        <v>2</v>
      </c>
      <c r="I181" s="23">
        <v>4</v>
      </c>
      <c r="J181" s="23">
        <v>2</v>
      </c>
      <c r="K181" s="23">
        <v>1</v>
      </c>
      <c r="L181" s="23">
        <v>3</v>
      </c>
      <c r="M181" s="23"/>
      <c r="N181" s="23"/>
      <c r="O181" s="23"/>
      <c r="P181" s="23"/>
      <c r="Q181" s="104"/>
      <c r="R181" s="24">
        <v>18</v>
      </c>
    </row>
    <row r="182" spans="2:18" ht="27" customHeight="1">
      <c r="B182" s="127">
        <f t="shared" ref="B182:B199" si="18">B181+1</f>
        <v>3</v>
      </c>
      <c r="C182" s="75" t="s">
        <v>74</v>
      </c>
      <c r="D182" s="120">
        <v>163</v>
      </c>
      <c r="E182" s="22">
        <v>3</v>
      </c>
      <c r="F182" s="23">
        <v>1</v>
      </c>
      <c r="G182" s="23">
        <v>2</v>
      </c>
      <c r="H182" s="23">
        <v>4</v>
      </c>
      <c r="I182" s="23">
        <v>7</v>
      </c>
      <c r="J182" s="23">
        <v>20</v>
      </c>
      <c r="K182" s="23">
        <v>4</v>
      </c>
      <c r="L182" s="23">
        <v>2</v>
      </c>
      <c r="M182" s="23"/>
      <c r="N182" s="23"/>
      <c r="O182" s="23"/>
      <c r="P182" s="23"/>
      <c r="Q182" s="104"/>
      <c r="R182" s="24">
        <v>23</v>
      </c>
    </row>
    <row r="183" spans="2:18" ht="27" customHeight="1">
      <c r="B183" s="127">
        <f t="shared" si="18"/>
        <v>4</v>
      </c>
      <c r="C183" s="75" t="s">
        <v>239</v>
      </c>
      <c r="D183" s="120">
        <v>167</v>
      </c>
      <c r="E183" s="22">
        <v>2</v>
      </c>
      <c r="F183" s="23">
        <v>7</v>
      </c>
      <c r="G183" s="23">
        <v>7</v>
      </c>
      <c r="H183" s="23">
        <v>5</v>
      </c>
      <c r="I183" s="23">
        <v>5</v>
      </c>
      <c r="J183" s="23">
        <v>4</v>
      </c>
      <c r="K183" s="23">
        <v>5</v>
      </c>
      <c r="L183" s="23">
        <v>11</v>
      </c>
      <c r="M183" s="23"/>
      <c r="N183" s="23"/>
      <c r="O183" s="23"/>
      <c r="P183" s="23"/>
      <c r="Q183" s="104"/>
      <c r="R183" s="24">
        <v>35</v>
      </c>
    </row>
    <row r="184" spans="2:18" ht="27" customHeight="1">
      <c r="B184" s="127">
        <f t="shared" si="18"/>
        <v>5</v>
      </c>
      <c r="C184" s="75" t="s">
        <v>235</v>
      </c>
      <c r="D184" s="120">
        <v>150</v>
      </c>
      <c r="E184" s="22">
        <v>5</v>
      </c>
      <c r="F184" s="23">
        <v>16</v>
      </c>
      <c r="G184" s="23">
        <v>6</v>
      </c>
      <c r="H184" s="23">
        <v>8</v>
      </c>
      <c r="I184" s="23">
        <v>4</v>
      </c>
      <c r="J184" s="23">
        <v>5</v>
      </c>
      <c r="K184" s="23">
        <v>3</v>
      </c>
      <c r="L184" s="23">
        <v>5</v>
      </c>
      <c r="M184" s="23"/>
      <c r="N184" s="23"/>
      <c r="O184" s="23"/>
      <c r="P184" s="23"/>
      <c r="Q184" s="104"/>
      <c r="R184" s="24">
        <v>36</v>
      </c>
    </row>
    <row r="185" spans="2:18" ht="27" customHeight="1">
      <c r="B185" s="127">
        <f t="shared" si="18"/>
        <v>6</v>
      </c>
      <c r="C185" s="20" t="s">
        <v>73</v>
      </c>
      <c r="D185" s="120">
        <v>242</v>
      </c>
      <c r="E185" s="22">
        <v>4</v>
      </c>
      <c r="F185" s="23">
        <v>13</v>
      </c>
      <c r="G185" s="23">
        <v>3</v>
      </c>
      <c r="H185" s="23">
        <v>6</v>
      </c>
      <c r="I185" s="23">
        <v>12</v>
      </c>
      <c r="J185" s="23">
        <v>3</v>
      </c>
      <c r="K185" s="23">
        <v>7</v>
      </c>
      <c r="L185" s="23">
        <v>4</v>
      </c>
      <c r="M185" s="23"/>
      <c r="N185" s="23"/>
      <c r="O185" s="23"/>
      <c r="P185" s="23"/>
      <c r="Q185" s="104"/>
      <c r="R185" s="24">
        <v>39</v>
      </c>
    </row>
    <row r="186" spans="2:18" ht="27" customHeight="1">
      <c r="B186" s="127">
        <f t="shared" si="18"/>
        <v>7</v>
      </c>
      <c r="C186" s="20" t="s">
        <v>79</v>
      </c>
      <c r="D186" s="120">
        <v>191</v>
      </c>
      <c r="E186" s="22">
        <v>11</v>
      </c>
      <c r="F186" s="23">
        <v>10</v>
      </c>
      <c r="G186" s="23">
        <v>4</v>
      </c>
      <c r="H186" s="23">
        <v>7</v>
      </c>
      <c r="I186" s="23">
        <v>2</v>
      </c>
      <c r="J186" s="23">
        <v>10</v>
      </c>
      <c r="K186" s="23">
        <v>4</v>
      </c>
      <c r="L186" s="23">
        <v>6</v>
      </c>
      <c r="M186" s="23"/>
      <c r="N186" s="23"/>
      <c r="O186" s="23"/>
      <c r="P186" s="23"/>
      <c r="Q186" s="104"/>
      <c r="R186" s="24">
        <v>43</v>
      </c>
    </row>
    <row r="187" spans="2:18" ht="27" customHeight="1">
      <c r="B187" s="127">
        <f t="shared" si="18"/>
        <v>8</v>
      </c>
      <c r="C187" s="20" t="s">
        <v>75</v>
      </c>
      <c r="D187" s="120">
        <v>72</v>
      </c>
      <c r="E187" s="22">
        <v>8</v>
      </c>
      <c r="F187" s="23">
        <v>6</v>
      </c>
      <c r="G187" s="23">
        <v>9</v>
      </c>
      <c r="H187" s="23">
        <v>9</v>
      </c>
      <c r="I187" s="23">
        <v>6</v>
      </c>
      <c r="J187" s="23">
        <v>4</v>
      </c>
      <c r="K187" s="23">
        <v>6</v>
      </c>
      <c r="L187" s="23">
        <v>4</v>
      </c>
      <c r="M187" s="23"/>
      <c r="N187" s="23"/>
      <c r="O187" s="23"/>
      <c r="P187" s="23"/>
      <c r="Q187" s="104"/>
      <c r="R187" s="24">
        <v>43</v>
      </c>
    </row>
    <row r="188" spans="2:18" ht="27" customHeight="1">
      <c r="B188" s="127">
        <f t="shared" si="18"/>
        <v>9</v>
      </c>
      <c r="C188" s="75" t="s">
        <v>260</v>
      </c>
      <c r="D188" s="120">
        <v>48</v>
      </c>
      <c r="E188" s="22">
        <v>6</v>
      </c>
      <c r="F188" s="23">
        <v>2</v>
      </c>
      <c r="G188" s="23">
        <v>11</v>
      </c>
      <c r="H188" s="23">
        <v>3</v>
      </c>
      <c r="I188" s="23">
        <v>9</v>
      </c>
      <c r="J188" s="23">
        <v>7</v>
      </c>
      <c r="K188" s="23">
        <v>8</v>
      </c>
      <c r="L188" s="23">
        <v>20</v>
      </c>
      <c r="M188" s="23"/>
      <c r="N188" s="23"/>
      <c r="O188" s="23"/>
      <c r="P188" s="23"/>
      <c r="Q188" s="104"/>
      <c r="R188" s="24">
        <v>46</v>
      </c>
    </row>
    <row r="189" spans="2:18" ht="27" customHeight="1">
      <c r="B189" s="127">
        <f t="shared" si="18"/>
        <v>10</v>
      </c>
      <c r="C189" s="20" t="s">
        <v>78</v>
      </c>
      <c r="D189" s="120">
        <v>119</v>
      </c>
      <c r="E189" s="22">
        <v>10</v>
      </c>
      <c r="F189" s="23">
        <v>4</v>
      </c>
      <c r="G189" s="23">
        <v>8</v>
      </c>
      <c r="H189" s="23">
        <v>10</v>
      </c>
      <c r="I189" s="23">
        <v>3</v>
      </c>
      <c r="J189" s="23">
        <v>8</v>
      </c>
      <c r="K189" s="23">
        <v>12</v>
      </c>
      <c r="L189" s="23">
        <v>10</v>
      </c>
      <c r="M189" s="23"/>
      <c r="N189" s="23"/>
      <c r="O189" s="23"/>
      <c r="P189" s="23"/>
      <c r="Q189" s="104"/>
      <c r="R189" s="24">
        <v>53</v>
      </c>
    </row>
    <row r="190" spans="2:18" ht="27" customHeight="1">
      <c r="B190" s="127">
        <f t="shared" si="18"/>
        <v>11</v>
      </c>
      <c r="C190" s="20" t="s">
        <v>24</v>
      </c>
      <c r="D190" s="120">
        <v>14</v>
      </c>
      <c r="E190" s="22">
        <v>12</v>
      </c>
      <c r="F190" s="23">
        <v>5</v>
      </c>
      <c r="G190" s="23">
        <v>10</v>
      </c>
      <c r="H190" s="23">
        <v>11</v>
      </c>
      <c r="I190" s="23">
        <v>8</v>
      </c>
      <c r="J190" s="23">
        <v>9</v>
      </c>
      <c r="K190" s="23">
        <v>10</v>
      </c>
      <c r="L190" s="23">
        <v>12</v>
      </c>
      <c r="M190" s="23"/>
      <c r="N190" s="23"/>
      <c r="O190" s="23"/>
      <c r="P190" s="23"/>
      <c r="Q190" s="104"/>
      <c r="R190" s="24">
        <v>65</v>
      </c>
    </row>
    <row r="191" spans="2:18" ht="27" customHeight="1">
      <c r="B191" s="127">
        <f t="shared" si="18"/>
        <v>12</v>
      </c>
      <c r="C191" s="20" t="s">
        <v>165</v>
      </c>
      <c r="D191" s="120">
        <v>27</v>
      </c>
      <c r="E191" s="22">
        <v>18</v>
      </c>
      <c r="F191" s="23">
        <v>14</v>
      </c>
      <c r="G191" s="23">
        <v>15</v>
      </c>
      <c r="H191" s="23">
        <v>13</v>
      </c>
      <c r="I191" s="23">
        <v>10</v>
      </c>
      <c r="J191" s="23">
        <v>6</v>
      </c>
      <c r="K191" s="23">
        <v>9</v>
      </c>
      <c r="L191" s="23">
        <v>9</v>
      </c>
      <c r="M191" s="23"/>
      <c r="N191" s="23"/>
      <c r="O191" s="23"/>
      <c r="P191" s="23"/>
      <c r="Q191" s="104"/>
      <c r="R191" s="24">
        <v>76</v>
      </c>
    </row>
    <row r="192" spans="2:18" ht="27" customHeight="1">
      <c r="B192" s="127">
        <f t="shared" si="18"/>
        <v>13</v>
      </c>
      <c r="C192" s="20" t="s">
        <v>29</v>
      </c>
      <c r="D192" s="120">
        <v>1</v>
      </c>
      <c r="E192" s="22">
        <v>16</v>
      </c>
      <c r="F192" s="23">
        <v>3</v>
      </c>
      <c r="G192" s="23">
        <v>12</v>
      </c>
      <c r="H192" s="23">
        <v>19</v>
      </c>
      <c r="I192" s="23">
        <v>15</v>
      </c>
      <c r="J192" s="23">
        <v>13</v>
      </c>
      <c r="K192" s="23">
        <v>11</v>
      </c>
      <c r="L192" s="23">
        <v>20</v>
      </c>
      <c r="M192" s="23"/>
      <c r="N192" s="23"/>
      <c r="O192" s="23"/>
      <c r="P192" s="23"/>
      <c r="Q192" s="104"/>
      <c r="R192" s="24">
        <v>89</v>
      </c>
    </row>
    <row r="193" spans="2:18" ht="27" customHeight="1">
      <c r="B193" s="127">
        <f t="shared" si="18"/>
        <v>14</v>
      </c>
      <c r="C193" s="75" t="s">
        <v>293</v>
      </c>
      <c r="D193" s="120">
        <v>161</v>
      </c>
      <c r="E193" s="22">
        <v>9</v>
      </c>
      <c r="F193" s="23">
        <v>17</v>
      </c>
      <c r="G193" s="23">
        <v>14</v>
      </c>
      <c r="H193" s="23">
        <v>12</v>
      </c>
      <c r="I193" s="23">
        <v>13</v>
      </c>
      <c r="J193" s="23">
        <v>16</v>
      </c>
      <c r="K193" s="23">
        <v>13</v>
      </c>
      <c r="L193" s="23">
        <v>13</v>
      </c>
      <c r="M193" s="23"/>
      <c r="N193" s="23"/>
      <c r="O193" s="23"/>
      <c r="P193" s="23"/>
      <c r="Q193" s="104"/>
      <c r="R193" s="24">
        <v>90</v>
      </c>
    </row>
    <row r="194" spans="2:18" ht="27" customHeight="1">
      <c r="B194" s="127">
        <f t="shared" si="18"/>
        <v>15</v>
      </c>
      <c r="C194" s="20" t="s">
        <v>87</v>
      </c>
      <c r="D194" s="120">
        <v>672</v>
      </c>
      <c r="E194" s="22">
        <v>14</v>
      </c>
      <c r="F194" s="23">
        <v>15</v>
      </c>
      <c r="G194" s="23">
        <v>19</v>
      </c>
      <c r="H194" s="23">
        <v>14</v>
      </c>
      <c r="I194" s="23">
        <v>14</v>
      </c>
      <c r="J194" s="23">
        <v>11</v>
      </c>
      <c r="K194" s="23">
        <v>16</v>
      </c>
      <c r="L194" s="23">
        <v>7</v>
      </c>
      <c r="M194" s="23"/>
      <c r="N194" s="23"/>
      <c r="O194" s="23"/>
      <c r="P194" s="23"/>
      <c r="Q194" s="104"/>
      <c r="R194" s="24">
        <v>91</v>
      </c>
    </row>
    <row r="195" spans="2:18" ht="27" customHeight="1">
      <c r="B195" s="127">
        <f t="shared" si="18"/>
        <v>16</v>
      </c>
      <c r="C195" s="20" t="s">
        <v>31</v>
      </c>
      <c r="D195" s="120">
        <v>16</v>
      </c>
      <c r="E195" s="22">
        <v>15</v>
      </c>
      <c r="F195" s="23">
        <v>8</v>
      </c>
      <c r="G195" s="23">
        <v>13</v>
      </c>
      <c r="H195" s="23">
        <v>20</v>
      </c>
      <c r="I195" s="23">
        <v>18</v>
      </c>
      <c r="J195" s="23">
        <v>17</v>
      </c>
      <c r="K195" s="23">
        <v>20</v>
      </c>
      <c r="L195" s="23">
        <v>15</v>
      </c>
      <c r="M195" s="23"/>
      <c r="N195" s="23"/>
      <c r="O195" s="23"/>
      <c r="P195" s="23"/>
      <c r="Q195" s="104"/>
      <c r="R195" s="24">
        <v>106</v>
      </c>
    </row>
    <row r="196" spans="2:18" ht="27" customHeight="1">
      <c r="B196" s="127">
        <f t="shared" si="18"/>
        <v>17</v>
      </c>
      <c r="C196" s="20" t="s">
        <v>91</v>
      </c>
      <c r="D196" s="120">
        <v>74</v>
      </c>
      <c r="E196" s="22">
        <v>20</v>
      </c>
      <c r="F196" s="23">
        <v>20</v>
      </c>
      <c r="G196" s="23">
        <v>17</v>
      </c>
      <c r="H196" s="23">
        <v>15</v>
      </c>
      <c r="I196" s="23">
        <v>16</v>
      </c>
      <c r="J196" s="23">
        <v>15</v>
      </c>
      <c r="K196" s="23">
        <v>15</v>
      </c>
      <c r="L196" s="23">
        <v>8</v>
      </c>
      <c r="M196" s="23"/>
      <c r="N196" s="23"/>
      <c r="O196" s="23"/>
      <c r="P196" s="23"/>
      <c r="Q196" s="104"/>
      <c r="R196" s="24">
        <v>106</v>
      </c>
    </row>
    <row r="197" spans="2:18" ht="27" customHeight="1">
      <c r="B197" s="127">
        <f t="shared" si="18"/>
        <v>18</v>
      </c>
      <c r="C197" s="202" t="s">
        <v>282</v>
      </c>
      <c r="D197" s="152">
        <v>25</v>
      </c>
      <c r="E197" s="153">
        <v>13</v>
      </c>
      <c r="F197" s="154">
        <v>18</v>
      </c>
      <c r="G197" s="154">
        <v>20</v>
      </c>
      <c r="H197" s="154">
        <v>17</v>
      </c>
      <c r="I197" s="154">
        <v>11</v>
      </c>
      <c r="J197" s="154">
        <v>12</v>
      </c>
      <c r="K197" s="154">
        <v>17</v>
      </c>
      <c r="L197" s="154">
        <v>20</v>
      </c>
      <c r="M197" s="154"/>
      <c r="N197" s="154"/>
      <c r="O197" s="154"/>
      <c r="P197" s="154"/>
      <c r="Q197" s="155"/>
      <c r="R197" s="105">
        <v>108</v>
      </c>
    </row>
    <row r="198" spans="2:18" ht="27" customHeight="1">
      <c r="B198" s="127">
        <f t="shared" si="18"/>
        <v>19</v>
      </c>
      <c r="C198" s="20" t="s">
        <v>84</v>
      </c>
      <c r="D198" s="120">
        <v>96</v>
      </c>
      <c r="E198" s="22">
        <v>17</v>
      </c>
      <c r="F198" s="23">
        <v>19</v>
      </c>
      <c r="G198" s="23">
        <v>16</v>
      </c>
      <c r="H198" s="23">
        <v>16</v>
      </c>
      <c r="I198" s="23">
        <v>17</v>
      </c>
      <c r="J198" s="23">
        <v>14</v>
      </c>
      <c r="K198" s="23">
        <v>14</v>
      </c>
      <c r="L198" s="23">
        <v>14</v>
      </c>
      <c r="M198" s="23"/>
      <c r="N198" s="23"/>
      <c r="O198" s="23"/>
      <c r="P198" s="23"/>
      <c r="Q198" s="104"/>
      <c r="R198" s="24">
        <v>108</v>
      </c>
    </row>
    <row r="199" spans="2:18" ht="27" customHeight="1" thickBot="1">
      <c r="B199" s="127">
        <f t="shared" si="18"/>
        <v>20</v>
      </c>
      <c r="C199" s="25" t="s">
        <v>8</v>
      </c>
      <c r="D199" s="124">
        <v>45</v>
      </c>
      <c r="E199" s="107">
        <v>19</v>
      </c>
      <c r="F199" s="26">
        <v>9</v>
      </c>
      <c r="G199" s="26">
        <v>18</v>
      </c>
      <c r="H199" s="26">
        <v>18</v>
      </c>
      <c r="I199" s="26">
        <v>20</v>
      </c>
      <c r="J199" s="26">
        <v>20</v>
      </c>
      <c r="K199" s="26">
        <v>20</v>
      </c>
      <c r="L199" s="26">
        <v>20</v>
      </c>
      <c r="M199" s="26"/>
      <c r="N199" s="26"/>
      <c r="O199" s="26"/>
      <c r="P199" s="26"/>
      <c r="Q199" s="80"/>
      <c r="R199" s="106">
        <v>124</v>
      </c>
    </row>
    <row r="200" spans="2:18" ht="7.5" customHeight="1" thickTop="1" thickBot="1"/>
    <row r="201" spans="2:18" ht="27" customHeight="1" thickTop="1" thickBot="1">
      <c r="B201" s="7"/>
      <c r="C201" s="217" t="s">
        <v>298</v>
      </c>
      <c r="D201" s="218"/>
      <c r="E201" s="218"/>
      <c r="F201" s="218"/>
      <c r="G201" s="218"/>
      <c r="H201" s="218"/>
      <c r="I201" s="218"/>
      <c r="J201" s="218"/>
      <c r="K201" s="218"/>
      <c r="L201" s="218"/>
      <c r="M201" s="218"/>
      <c r="N201" s="218"/>
      <c r="O201" s="218"/>
      <c r="P201" s="218"/>
      <c r="Q201" s="218"/>
      <c r="R201" s="219"/>
    </row>
    <row r="202" spans="2:18" ht="56.25" customHeight="1" thickTop="1" thickBot="1">
      <c r="B202" s="60"/>
      <c r="C202" s="232" t="s">
        <v>10</v>
      </c>
      <c r="D202" s="233" t="s">
        <v>11</v>
      </c>
      <c r="E202" s="234" t="s">
        <v>12</v>
      </c>
      <c r="F202" s="235" t="s">
        <v>13</v>
      </c>
      <c r="G202" s="235" t="s">
        <v>14</v>
      </c>
      <c r="H202" s="235" t="s">
        <v>15</v>
      </c>
      <c r="I202" s="235" t="s">
        <v>16</v>
      </c>
      <c r="J202" s="235" t="s">
        <v>17</v>
      </c>
      <c r="K202" s="235" t="s">
        <v>18</v>
      </c>
      <c r="L202" s="235" t="s">
        <v>19</v>
      </c>
      <c r="M202" s="235" t="s">
        <v>20</v>
      </c>
      <c r="N202" s="235" t="s">
        <v>25</v>
      </c>
      <c r="O202" s="235" t="s">
        <v>26</v>
      </c>
      <c r="P202" s="235" t="s">
        <v>27</v>
      </c>
      <c r="Q202" s="236" t="s">
        <v>28</v>
      </c>
      <c r="R202" s="237" t="s">
        <v>97</v>
      </c>
    </row>
    <row r="203" spans="2:18" ht="24" customHeight="1" thickTop="1">
      <c r="B203" s="59">
        <v>1</v>
      </c>
      <c r="C203" s="238" t="s">
        <v>80</v>
      </c>
      <c r="D203" s="119">
        <v>81</v>
      </c>
      <c r="E203" s="23">
        <v>1</v>
      </c>
      <c r="F203" s="23">
        <v>4</v>
      </c>
      <c r="G203" s="23">
        <v>1</v>
      </c>
      <c r="H203" s="23">
        <v>3</v>
      </c>
      <c r="I203" s="23">
        <v>1</v>
      </c>
      <c r="J203" s="23">
        <v>1</v>
      </c>
      <c r="K203" s="23">
        <v>2</v>
      </c>
      <c r="L203" s="23">
        <v>2</v>
      </c>
      <c r="M203" s="82"/>
      <c r="N203" s="82"/>
      <c r="O203" s="82"/>
      <c r="P203" s="82"/>
      <c r="Q203" s="83"/>
      <c r="R203" s="239">
        <v>11</v>
      </c>
    </row>
    <row r="204" spans="2:18" ht="24" customHeight="1">
      <c r="B204" s="60">
        <f>B203+1</f>
        <v>2</v>
      </c>
      <c r="C204" s="240" t="s">
        <v>77</v>
      </c>
      <c r="D204" s="120">
        <v>3</v>
      </c>
      <c r="E204" s="23">
        <v>5</v>
      </c>
      <c r="F204" s="23">
        <v>2</v>
      </c>
      <c r="G204" s="23">
        <v>3</v>
      </c>
      <c r="H204" s="23">
        <v>1</v>
      </c>
      <c r="I204" s="23">
        <v>5</v>
      </c>
      <c r="J204" s="23">
        <v>4</v>
      </c>
      <c r="K204" s="23">
        <v>6</v>
      </c>
      <c r="L204" s="23">
        <v>1</v>
      </c>
      <c r="M204" s="23"/>
      <c r="N204" s="23"/>
      <c r="O204" s="23"/>
      <c r="P204" s="23"/>
      <c r="Q204" s="104"/>
      <c r="R204" s="241">
        <v>21</v>
      </c>
    </row>
    <row r="205" spans="2:18" ht="24" customHeight="1">
      <c r="B205" s="60">
        <f t="shared" ref="B205:B224" si="19">B204+1</f>
        <v>3</v>
      </c>
      <c r="C205" s="242" t="s">
        <v>76</v>
      </c>
      <c r="D205" s="120">
        <v>23</v>
      </c>
      <c r="E205" s="23">
        <v>2</v>
      </c>
      <c r="F205" s="23">
        <v>6</v>
      </c>
      <c r="G205" s="23">
        <v>4</v>
      </c>
      <c r="H205" s="23">
        <v>2</v>
      </c>
      <c r="I205" s="23">
        <v>2</v>
      </c>
      <c r="J205" s="23">
        <v>5</v>
      </c>
      <c r="K205" s="23">
        <v>1</v>
      </c>
      <c r="L205" s="23">
        <v>6</v>
      </c>
      <c r="M205" s="23"/>
      <c r="N205" s="23"/>
      <c r="O205" s="23"/>
      <c r="P205" s="23"/>
      <c r="Q205" s="104"/>
      <c r="R205" s="241">
        <v>22</v>
      </c>
    </row>
    <row r="206" spans="2:18" ht="24" customHeight="1">
      <c r="B206" s="60">
        <f t="shared" si="19"/>
        <v>4</v>
      </c>
      <c r="C206" s="240" t="s">
        <v>235</v>
      </c>
      <c r="D206" s="120">
        <v>150</v>
      </c>
      <c r="E206" s="23">
        <v>4</v>
      </c>
      <c r="F206" s="23">
        <v>1</v>
      </c>
      <c r="G206" s="23">
        <v>5</v>
      </c>
      <c r="H206" s="23">
        <v>8</v>
      </c>
      <c r="I206" s="23">
        <v>4</v>
      </c>
      <c r="J206" s="23">
        <v>2</v>
      </c>
      <c r="K206" s="23">
        <v>4</v>
      </c>
      <c r="L206" s="23">
        <v>7</v>
      </c>
      <c r="M206" s="23"/>
      <c r="N206" s="23"/>
      <c r="O206" s="23"/>
      <c r="P206" s="23"/>
      <c r="Q206" s="104"/>
      <c r="R206" s="241">
        <v>27</v>
      </c>
    </row>
    <row r="207" spans="2:18" ht="24" customHeight="1">
      <c r="B207" s="60">
        <f t="shared" si="19"/>
        <v>5</v>
      </c>
      <c r="C207" s="243" t="s">
        <v>260</v>
      </c>
      <c r="D207" s="120">
        <v>48</v>
      </c>
      <c r="E207" s="23">
        <v>3</v>
      </c>
      <c r="F207" s="23">
        <v>5</v>
      </c>
      <c r="G207" s="23">
        <v>6</v>
      </c>
      <c r="H207" s="23">
        <v>4</v>
      </c>
      <c r="I207" s="23">
        <v>3</v>
      </c>
      <c r="J207" s="23">
        <v>9</v>
      </c>
      <c r="K207" s="23">
        <v>10</v>
      </c>
      <c r="L207" s="23">
        <v>10</v>
      </c>
      <c r="M207" s="244"/>
      <c r="N207" s="244"/>
      <c r="O207" s="244"/>
      <c r="P207" s="244"/>
      <c r="Q207" s="245"/>
      <c r="R207" s="241">
        <v>40</v>
      </c>
    </row>
    <row r="208" spans="2:18" ht="24" customHeight="1">
      <c r="B208" s="60">
        <f t="shared" si="19"/>
        <v>6</v>
      </c>
      <c r="C208" s="243" t="s">
        <v>239</v>
      </c>
      <c r="D208" s="120">
        <v>167</v>
      </c>
      <c r="E208" s="23">
        <v>13</v>
      </c>
      <c r="F208" s="23">
        <v>7</v>
      </c>
      <c r="G208" s="23">
        <v>4</v>
      </c>
      <c r="H208" s="23">
        <v>11</v>
      </c>
      <c r="I208" s="23">
        <v>4</v>
      </c>
      <c r="J208" s="23">
        <v>3</v>
      </c>
      <c r="K208" s="23">
        <v>8</v>
      </c>
      <c r="L208" s="23">
        <v>5</v>
      </c>
      <c r="M208" s="244"/>
      <c r="N208" s="244"/>
      <c r="O208" s="244"/>
      <c r="P208" s="244"/>
      <c r="Q208" s="245"/>
      <c r="R208" s="241">
        <v>42</v>
      </c>
    </row>
    <row r="209" spans="2:18" ht="24" customHeight="1">
      <c r="B209" s="60">
        <f t="shared" si="19"/>
        <v>7</v>
      </c>
      <c r="C209" s="242" t="s">
        <v>73</v>
      </c>
      <c r="D209" s="120">
        <v>242</v>
      </c>
      <c r="E209" s="23">
        <v>4</v>
      </c>
      <c r="F209" s="23">
        <v>16</v>
      </c>
      <c r="G209" s="23">
        <v>7</v>
      </c>
      <c r="H209" s="23">
        <v>12</v>
      </c>
      <c r="I209" s="23">
        <v>6</v>
      </c>
      <c r="J209" s="23">
        <v>7</v>
      </c>
      <c r="K209" s="23">
        <v>3</v>
      </c>
      <c r="L209" s="23">
        <v>4</v>
      </c>
      <c r="M209" s="23"/>
      <c r="N209" s="23"/>
      <c r="O209" s="23"/>
      <c r="P209" s="23"/>
      <c r="Q209" s="104"/>
      <c r="R209" s="241">
        <v>43</v>
      </c>
    </row>
    <row r="210" spans="2:18" ht="24" customHeight="1">
      <c r="B210" s="60">
        <f t="shared" si="19"/>
        <v>8</v>
      </c>
      <c r="C210" s="240" t="s">
        <v>296</v>
      </c>
      <c r="D210" s="120">
        <v>46</v>
      </c>
      <c r="E210" s="23">
        <v>7</v>
      </c>
      <c r="F210" s="23">
        <v>4</v>
      </c>
      <c r="G210" s="23">
        <v>12</v>
      </c>
      <c r="H210" s="23">
        <v>6</v>
      </c>
      <c r="I210" s="23">
        <v>11</v>
      </c>
      <c r="J210" s="23">
        <v>8</v>
      </c>
      <c r="K210" s="23">
        <v>5</v>
      </c>
      <c r="L210" s="23">
        <v>4</v>
      </c>
      <c r="M210" s="23"/>
      <c r="N210" s="23"/>
      <c r="O210" s="23"/>
      <c r="P210" s="23"/>
      <c r="Q210" s="104"/>
      <c r="R210" s="241">
        <v>45</v>
      </c>
    </row>
    <row r="211" spans="2:18" ht="24" customHeight="1">
      <c r="B211" s="60">
        <f t="shared" si="19"/>
        <v>9</v>
      </c>
      <c r="C211" s="242" t="s">
        <v>79</v>
      </c>
      <c r="D211" s="120">
        <v>191</v>
      </c>
      <c r="E211" s="23">
        <v>12</v>
      </c>
      <c r="F211" s="23">
        <v>9</v>
      </c>
      <c r="G211" s="23">
        <v>8</v>
      </c>
      <c r="H211" s="23">
        <v>5</v>
      </c>
      <c r="I211" s="23">
        <v>10</v>
      </c>
      <c r="J211" s="23">
        <v>4</v>
      </c>
      <c r="K211" s="23">
        <v>7</v>
      </c>
      <c r="L211" s="23">
        <v>11</v>
      </c>
      <c r="M211" s="23"/>
      <c r="N211" s="23"/>
      <c r="O211" s="23"/>
      <c r="P211" s="23"/>
      <c r="Q211" s="104"/>
      <c r="R211" s="241">
        <v>54</v>
      </c>
    </row>
    <row r="212" spans="2:18" ht="24" customHeight="1">
      <c r="B212" s="60">
        <f t="shared" si="19"/>
        <v>10</v>
      </c>
      <c r="C212" s="242" t="s">
        <v>75</v>
      </c>
      <c r="D212" s="120">
        <v>72</v>
      </c>
      <c r="E212" s="23">
        <v>6</v>
      </c>
      <c r="F212" s="23">
        <v>14</v>
      </c>
      <c r="G212" s="23">
        <v>15</v>
      </c>
      <c r="H212" s="23">
        <v>7</v>
      </c>
      <c r="I212" s="23">
        <v>7</v>
      </c>
      <c r="J212" s="23">
        <v>12</v>
      </c>
      <c r="K212" s="23">
        <v>4</v>
      </c>
      <c r="L212" s="23">
        <v>13</v>
      </c>
      <c r="M212" s="23"/>
      <c r="N212" s="23"/>
      <c r="O212" s="23"/>
      <c r="P212" s="23"/>
      <c r="Q212" s="104"/>
      <c r="R212" s="241">
        <v>63</v>
      </c>
    </row>
    <row r="213" spans="2:18" ht="24" customHeight="1">
      <c r="B213" s="60">
        <f t="shared" si="19"/>
        <v>11</v>
      </c>
      <c r="C213" s="242" t="s">
        <v>78</v>
      </c>
      <c r="D213" s="120">
        <v>119</v>
      </c>
      <c r="E213" s="23">
        <v>8</v>
      </c>
      <c r="F213" s="23">
        <v>8</v>
      </c>
      <c r="G213" s="23">
        <v>2</v>
      </c>
      <c r="H213" s="23">
        <v>10</v>
      </c>
      <c r="I213" s="23">
        <v>13</v>
      </c>
      <c r="J213" s="23">
        <v>17</v>
      </c>
      <c r="K213" s="23">
        <v>14</v>
      </c>
      <c r="L213" s="23">
        <v>9</v>
      </c>
      <c r="M213" s="23"/>
      <c r="N213" s="23"/>
      <c r="O213" s="23"/>
      <c r="P213" s="23"/>
      <c r="Q213" s="104"/>
      <c r="R213" s="241">
        <v>64</v>
      </c>
    </row>
    <row r="214" spans="2:18" ht="24" customHeight="1">
      <c r="B214" s="60">
        <f t="shared" si="19"/>
        <v>12</v>
      </c>
      <c r="C214" s="243" t="s">
        <v>297</v>
      </c>
      <c r="D214" s="120">
        <v>18</v>
      </c>
      <c r="E214" s="23">
        <v>19</v>
      </c>
      <c r="F214" s="23">
        <v>15</v>
      </c>
      <c r="G214" s="23">
        <v>10</v>
      </c>
      <c r="H214" s="23">
        <v>15</v>
      </c>
      <c r="I214" s="23">
        <v>8</v>
      </c>
      <c r="J214" s="23">
        <v>16</v>
      </c>
      <c r="K214" s="23">
        <v>11</v>
      </c>
      <c r="L214" s="23">
        <v>3</v>
      </c>
      <c r="M214" s="244"/>
      <c r="N214" s="244"/>
      <c r="O214" s="244"/>
      <c r="P214" s="244"/>
      <c r="Q214" s="245"/>
      <c r="R214" s="241">
        <v>78</v>
      </c>
    </row>
    <row r="215" spans="2:18" ht="24" customHeight="1">
      <c r="B215" s="60">
        <f t="shared" si="19"/>
        <v>13</v>
      </c>
      <c r="C215" s="240" t="s">
        <v>293</v>
      </c>
      <c r="D215" s="120">
        <v>16</v>
      </c>
      <c r="E215" s="23">
        <v>16</v>
      </c>
      <c r="F215" s="23">
        <v>11</v>
      </c>
      <c r="G215" s="23">
        <v>18</v>
      </c>
      <c r="H215" s="23">
        <v>4</v>
      </c>
      <c r="I215" s="23">
        <v>9</v>
      </c>
      <c r="J215" s="23">
        <v>14</v>
      </c>
      <c r="K215" s="23">
        <v>15</v>
      </c>
      <c r="L215" s="23">
        <v>16</v>
      </c>
      <c r="M215" s="23"/>
      <c r="N215" s="23"/>
      <c r="O215" s="23"/>
      <c r="P215" s="23"/>
      <c r="Q215" s="104"/>
      <c r="R215" s="241">
        <v>85</v>
      </c>
    </row>
    <row r="216" spans="2:18" ht="24" customHeight="1">
      <c r="B216" s="60">
        <f t="shared" si="19"/>
        <v>14</v>
      </c>
      <c r="C216" s="242" t="s">
        <v>87</v>
      </c>
      <c r="D216" s="120">
        <v>672</v>
      </c>
      <c r="E216" s="23">
        <v>11</v>
      </c>
      <c r="F216" s="23">
        <v>13</v>
      </c>
      <c r="G216" s="23">
        <v>11</v>
      </c>
      <c r="H216" s="23">
        <v>13</v>
      </c>
      <c r="I216" s="23">
        <v>14</v>
      </c>
      <c r="J216" s="23">
        <v>18</v>
      </c>
      <c r="K216" s="23">
        <v>12</v>
      </c>
      <c r="L216" s="23">
        <v>12</v>
      </c>
      <c r="M216" s="23"/>
      <c r="N216" s="23"/>
      <c r="O216" s="23"/>
      <c r="P216" s="23"/>
      <c r="Q216" s="104"/>
      <c r="R216" s="241">
        <v>86</v>
      </c>
    </row>
    <row r="217" spans="2:18" ht="24" customHeight="1">
      <c r="B217" s="60">
        <f>B216+1</f>
        <v>15</v>
      </c>
      <c r="C217" s="242" t="s">
        <v>29</v>
      </c>
      <c r="D217" s="120">
        <v>1</v>
      </c>
      <c r="E217" s="23">
        <v>9</v>
      </c>
      <c r="F217" s="23">
        <v>3</v>
      </c>
      <c r="G217" s="23">
        <v>16</v>
      </c>
      <c r="H217" s="23">
        <v>16</v>
      </c>
      <c r="I217" s="23">
        <v>16</v>
      </c>
      <c r="J217" s="23">
        <v>11</v>
      </c>
      <c r="K217" s="23">
        <v>16</v>
      </c>
      <c r="L217" s="23">
        <v>22</v>
      </c>
      <c r="M217" s="23"/>
      <c r="N217" s="23"/>
      <c r="O217" s="23"/>
      <c r="P217" s="23"/>
      <c r="Q217" s="104"/>
      <c r="R217" s="241">
        <v>87</v>
      </c>
    </row>
    <row r="218" spans="2:18" ht="24" customHeight="1">
      <c r="B218" s="60">
        <f>B217+1</f>
        <v>16</v>
      </c>
      <c r="C218" s="242" t="s">
        <v>88</v>
      </c>
      <c r="D218" s="120">
        <v>90</v>
      </c>
      <c r="E218" s="23">
        <v>14</v>
      </c>
      <c r="F218" s="23">
        <v>10</v>
      </c>
      <c r="G218" s="23">
        <v>17</v>
      </c>
      <c r="H218" s="23">
        <v>19</v>
      </c>
      <c r="I218" s="23">
        <v>12</v>
      </c>
      <c r="J218" s="23">
        <v>15</v>
      </c>
      <c r="K218" s="23">
        <v>9</v>
      </c>
      <c r="L218" s="23">
        <v>17</v>
      </c>
      <c r="M218" s="23"/>
      <c r="N218" s="23"/>
      <c r="O218" s="23"/>
      <c r="P218" s="23"/>
      <c r="Q218" s="104"/>
      <c r="R218" s="241">
        <v>94</v>
      </c>
    </row>
    <row r="219" spans="2:18" ht="24" customHeight="1">
      <c r="B219" s="60">
        <f t="shared" si="19"/>
        <v>17</v>
      </c>
      <c r="C219" s="242" t="s">
        <v>91</v>
      </c>
      <c r="D219" s="120">
        <v>74</v>
      </c>
      <c r="E219" s="23">
        <v>21</v>
      </c>
      <c r="F219" s="23">
        <v>18</v>
      </c>
      <c r="G219" s="23">
        <v>19</v>
      </c>
      <c r="H219" s="23">
        <v>9</v>
      </c>
      <c r="I219" s="23">
        <v>18</v>
      </c>
      <c r="J219" s="23">
        <v>10</v>
      </c>
      <c r="K219" s="23">
        <v>13</v>
      </c>
      <c r="L219" s="23">
        <v>8</v>
      </c>
      <c r="M219" s="23"/>
      <c r="N219" s="23"/>
      <c r="O219" s="23"/>
      <c r="P219" s="23"/>
      <c r="Q219" s="104"/>
      <c r="R219" s="241">
        <v>95</v>
      </c>
    </row>
    <row r="220" spans="2:18" ht="24" customHeight="1">
      <c r="B220" s="60">
        <f t="shared" si="19"/>
        <v>18</v>
      </c>
      <c r="C220" s="242" t="s">
        <v>83</v>
      </c>
      <c r="D220" s="120">
        <v>27</v>
      </c>
      <c r="E220" s="23">
        <v>17</v>
      </c>
      <c r="F220" s="23">
        <v>20</v>
      </c>
      <c r="G220" s="23">
        <v>9</v>
      </c>
      <c r="H220" s="23">
        <v>14</v>
      </c>
      <c r="I220" s="23">
        <v>20</v>
      </c>
      <c r="J220" s="23">
        <v>6</v>
      </c>
      <c r="K220" s="23">
        <v>18</v>
      </c>
      <c r="L220" s="23">
        <v>14</v>
      </c>
      <c r="M220" s="23"/>
      <c r="N220" s="23"/>
      <c r="O220" s="23"/>
      <c r="P220" s="23"/>
      <c r="Q220" s="104"/>
      <c r="R220" s="241">
        <v>98</v>
      </c>
    </row>
    <row r="221" spans="2:18" ht="24" customHeight="1">
      <c r="B221" s="60">
        <f t="shared" si="19"/>
        <v>19</v>
      </c>
      <c r="C221" s="240" t="s">
        <v>282</v>
      </c>
      <c r="D221" s="120">
        <v>25</v>
      </c>
      <c r="E221" s="23">
        <v>10</v>
      </c>
      <c r="F221" s="23">
        <v>12</v>
      </c>
      <c r="G221" s="23">
        <v>13</v>
      </c>
      <c r="H221" s="23">
        <v>17</v>
      </c>
      <c r="I221" s="23">
        <v>15</v>
      </c>
      <c r="J221" s="23">
        <v>20</v>
      </c>
      <c r="K221" s="23">
        <v>21</v>
      </c>
      <c r="L221" s="23">
        <v>15</v>
      </c>
      <c r="M221" s="23"/>
      <c r="N221" s="23"/>
      <c r="O221" s="23"/>
      <c r="P221" s="23"/>
      <c r="Q221" s="23"/>
      <c r="R221" s="241">
        <v>102</v>
      </c>
    </row>
    <row r="222" spans="2:18" ht="24" customHeight="1">
      <c r="B222" s="60">
        <f t="shared" si="19"/>
        <v>20</v>
      </c>
      <c r="C222" s="242" t="s">
        <v>23</v>
      </c>
      <c r="D222" s="120">
        <v>71</v>
      </c>
      <c r="E222" s="23">
        <v>15</v>
      </c>
      <c r="F222" s="23">
        <v>17</v>
      </c>
      <c r="G222" s="23">
        <v>14</v>
      </c>
      <c r="H222" s="23">
        <v>18</v>
      </c>
      <c r="I222" s="23">
        <v>17</v>
      </c>
      <c r="J222" s="23">
        <v>21</v>
      </c>
      <c r="K222" s="23">
        <v>20</v>
      </c>
      <c r="L222" s="23">
        <v>22</v>
      </c>
      <c r="M222" s="23"/>
      <c r="N222" s="23"/>
      <c r="O222" s="23"/>
      <c r="P222" s="23"/>
      <c r="Q222" s="23"/>
      <c r="R222" s="241">
        <v>122</v>
      </c>
    </row>
    <row r="223" spans="2:18" ht="24" customHeight="1">
      <c r="B223" s="60">
        <f t="shared" si="19"/>
        <v>21</v>
      </c>
      <c r="C223" s="246" t="s">
        <v>8</v>
      </c>
      <c r="D223" s="120">
        <v>45</v>
      </c>
      <c r="E223" s="23">
        <v>18</v>
      </c>
      <c r="F223" s="23">
        <v>19</v>
      </c>
      <c r="G223" s="23">
        <v>22</v>
      </c>
      <c r="H223" s="23">
        <v>22</v>
      </c>
      <c r="I223" s="23">
        <v>19</v>
      </c>
      <c r="J223" s="23">
        <v>13</v>
      </c>
      <c r="K223" s="23">
        <v>19</v>
      </c>
      <c r="L223" s="23">
        <v>22</v>
      </c>
      <c r="M223" s="244"/>
      <c r="N223" s="244"/>
      <c r="O223" s="244"/>
      <c r="P223" s="244"/>
      <c r="Q223" s="244"/>
      <c r="R223" s="241">
        <v>132</v>
      </c>
    </row>
    <row r="224" spans="2:18" ht="24" customHeight="1" thickBot="1">
      <c r="B224" s="60">
        <f t="shared" si="19"/>
        <v>22</v>
      </c>
      <c r="C224" s="247" t="s">
        <v>237</v>
      </c>
      <c r="D224" s="124">
        <v>69</v>
      </c>
      <c r="E224" s="23">
        <v>20</v>
      </c>
      <c r="F224" s="23">
        <v>21</v>
      </c>
      <c r="G224" s="23">
        <v>22</v>
      </c>
      <c r="H224" s="23">
        <v>20</v>
      </c>
      <c r="I224" s="23">
        <v>22</v>
      </c>
      <c r="J224" s="23">
        <v>19</v>
      </c>
      <c r="K224" s="23">
        <v>17</v>
      </c>
      <c r="L224" s="23">
        <v>22</v>
      </c>
      <c r="M224" s="26"/>
      <c r="N224" s="26"/>
      <c r="O224" s="26"/>
      <c r="P224" s="26"/>
      <c r="Q224" s="26"/>
      <c r="R224" s="248">
        <v>141</v>
      </c>
    </row>
    <row r="225" ht="27" customHeight="1" thickTop="1"/>
    <row r="226" ht="27" customHeight="1"/>
    <row r="227" ht="27" customHeight="1"/>
    <row r="228" ht="27" customHeight="1"/>
    <row r="229" ht="27" customHeight="1"/>
    <row r="230" ht="27" customHeight="1"/>
    <row r="231" ht="27" customHeight="1"/>
    <row r="232" ht="27" customHeight="1"/>
    <row r="233" ht="27" customHeight="1"/>
    <row r="234" ht="27" customHeight="1"/>
    <row r="235" ht="27" customHeight="1"/>
    <row r="236" ht="27" customHeight="1"/>
    <row r="237" ht="27" customHeight="1"/>
    <row r="238" ht="27" customHeight="1"/>
    <row r="239" ht="27" customHeight="1"/>
    <row r="240" ht="27" customHeight="1"/>
    <row r="241" ht="27" customHeight="1"/>
    <row r="242" ht="27" customHeight="1"/>
    <row r="243" ht="27" customHeight="1"/>
    <row r="244" ht="27" customHeight="1"/>
    <row r="245" ht="27" customHeight="1"/>
    <row r="246" ht="27" customHeight="1"/>
    <row r="247" ht="27" customHeight="1"/>
    <row r="248" ht="27" customHeight="1"/>
    <row r="249" ht="27" customHeight="1"/>
    <row r="250" ht="27" customHeight="1"/>
    <row r="251" ht="27" customHeight="1"/>
    <row r="252" ht="27" customHeight="1"/>
    <row r="253" ht="27" customHeight="1"/>
    <row r="254" ht="27" customHeight="1"/>
    <row r="255" ht="27" customHeight="1"/>
    <row r="256" ht="27" customHeight="1"/>
    <row r="257" ht="27" customHeight="1"/>
    <row r="258" ht="27" customHeight="1"/>
    <row r="259" ht="27" customHeight="1"/>
    <row r="260" ht="27" customHeight="1"/>
    <row r="261" ht="27" customHeight="1"/>
    <row r="262" ht="27" customHeight="1"/>
    <row r="263" ht="27" customHeight="1"/>
    <row r="264" ht="27" customHeight="1"/>
    <row r="265" ht="27" customHeight="1"/>
    <row r="266" ht="27" customHeight="1"/>
    <row r="267" ht="27" customHeight="1"/>
    <row r="268" ht="27" customHeight="1"/>
    <row r="269" ht="27" customHeight="1"/>
    <row r="270" ht="27" customHeight="1"/>
    <row r="271" ht="27" customHeight="1"/>
    <row r="272" ht="27" customHeight="1"/>
    <row r="273" ht="27" customHeight="1"/>
    <row r="274" ht="27" customHeight="1"/>
    <row r="275" ht="27" customHeight="1"/>
    <row r="276" ht="27" customHeight="1"/>
    <row r="277" ht="27" customHeight="1"/>
    <row r="278" ht="27" customHeight="1"/>
    <row r="279" ht="27" customHeight="1"/>
    <row r="280" ht="27" customHeight="1"/>
    <row r="281" ht="27" customHeight="1"/>
    <row r="282" ht="27" customHeight="1"/>
    <row r="283" ht="27" customHeight="1"/>
    <row r="284" ht="27" customHeight="1"/>
    <row r="285" ht="27" customHeight="1"/>
    <row r="286" ht="27" customHeight="1"/>
    <row r="287" ht="27" customHeight="1"/>
    <row r="288" ht="27" customHeight="1"/>
    <row r="289" ht="27" customHeight="1"/>
    <row r="290" ht="27" customHeight="1"/>
    <row r="291" ht="27" customHeight="1"/>
    <row r="292" ht="27" customHeight="1"/>
    <row r="293" ht="27" customHeight="1"/>
    <row r="294" ht="27" customHeight="1"/>
    <row r="295" ht="27" customHeight="1"/>
    <row r="296" ht="27" customHeight="1"/>
    <row r="297" ht="27" customHeight="1"/>
    <row r="298" ht="27" customHeight="1"/>
    <row r="299" ht="27" customHeight="1"/>
    <row r="300" ht="27" customHeight="1"/>
    <row r="301" ht="27" customHeight="1"/>
    <row r="302" ht="27" customHeight="1"/>
    <row r="303" ht="27" customHeight="1"/>
    <row r="304" ht="27" customHeight="1"/>
    <row r="305" ht="27" customHeight="1"/>
    <row r="306" ht="27" customHeight="1"/>
    <row r="307" ht="27" customHeight="1"/>
    <row r="308" ht="27" customHeight="1"/>
    <row r="309" ht="27" customHeight="1"/>
    <row r="310" ht="27" customHeight="1"/>
    <row r="311" ht="27" customHeight="1"/>
    <row r="312" ht="27" customHeight="1"/>
    <row r="313" ht="27" customHeight="1"/>
    <row r="314" ht="27" customHeight="1"/>
    <row r="315" ht="27" customHeight="1"/>
    <row r="316" ht="27" customHeight="1"/>
    <row r="317" ht="27" customHeight="1"/>
    <row r="318" ht="27" customHeight="1"/>
    <row r="319" ht="27" customHeight="1"/>
    <row r="320" ht="27" customHeight="1"/>
    <row r="321" ht="27" customHeight="1"/>
    <row r="322" ht="27" customHeight="1"/>
    <row r="323" ht="27" customHeight="1"/>
    <row r="324" ht="27" customHeight="1"/>
    <row r="325" ht="27" customHeight="1"/>
    <row r="326" ht="27" customHeight="1"/>
    <row r="327" ht="27" customHeight="1"/>
    <row r="328" ht="27" customHeight="1"/>
    <row r="329" ht="27" customHeight="1"/>
    <row r="330" ht="27" customHeight="1"/>
    <row r="331" ht="27" customHeight="1"/>
    <row r="332" ht="27" customHeight="1"/>
    <row r="333" ht="27" customHeight="1"/>
    <row r="334" ht="27" customHeight="1"/>
    <row r="335" ht="27" customHeight="1"/>
    <row r="336" ht="27" customHeight="1"/>
    <row r="337" ht="27" customHeight="1"/>
    <row r="338" ht="27" customHeight="1"/>
    <row r="339" ht="27" customHeight="1"/>
    <row r="340" ht="27" customHeight="1"/>
    <row r="341" ht="27" customHeight="1"/>
    <row r="342" ht="27" customHeight="1"/>
    <row r="343" ht="27" customHeight="1"/>
    <row r="344" ht="27" customHeight="1"/>
    <row r="345" ht="27" customHeight="1"/>
    <row r="346" ht="27" customHeight="1"/>
    <row r="347" ht="27" customHeight="1"/>
    <row r="348" ht="27" customHeight="1"/>
    <row r="349" ht="27" customHeight="1"/>
    <row r="350" ht="27" customHeight="1"/>
    <row r="351" ht="27" customHeight="1"/>
    <row r="352" ht="27" customHeight="1"/>
    <row r="353" ht="27" customHeight="1"/>
    <row r="354" ht="27" customHeight="1"/>
    <row r="355" ht="27" customHeight="1"/>
    <row r="356" ht="27" customHeight="1"/>
    <row r="357" ht="27" customHeight="1"/>
    <row r="358" ht="27" customHeight="1"/>
    <row r="359" ht="27" customHeight="1"/>
    <row r="360" ht="27" customHeight="1"/>
    <row r="361" ht="27" customHeight="1"/>
    <row r="362" ht="27" customHeight="1"/>
    <row r="363" ht="27" customHeight="1"/>
    <row r="364" ht="27" customHeight="1"/>
    <row r="365" ht="27" customHeight="1"/>
    <row r="366" ht="27" customHeight="1"/>
    <row r="367" ht="27" customHeight="1"/>
    <row r="368" ht="27" customHeight="1"/>
    <row r="369" ht="27" customHeight="1"/>
    <row r="370" ht="27" customHeight="1"/>
    <row r="371" ht="27" customHeight="1"/>
    <row r="372" ht="27" customHeight="1"/>
    <row r="373" ht="27" customHeight="1"/>
    <row r="374" ht="27" customHeight="1"/>
    <row r="375" ht="27" customHeight="1"/>
    <row r="376" ht="27" customHeight="1"/>
    <row r="377" ht="27" customHeight="1"/>
    <row r="378" ht="27" customHeight="1"/>
    <row r="379" ht="27" customHeight="1"/>
    <row r="380" ht="27" customHeight="1"/>
    <row r="381" ht="27" customHeight="1"/>
    <row r="382" ht="27" customHeight="1"/>
    <row r="383" ht="27" customHeight="1"/>
    <row r="384" ht="27" customHeight="1"/>
    <row r="385" ht="27" customHeight="1"/>
    <row r="386" ht="27" customHeight="1"/>
    <row r="387" ht="27" customHeight="1"/>
    <row r="388" ht="27" customHeight="1"/>
    <row r="389" ht="27" customHeight="1"/>
    <row r="390" ht="27" customHeight="1"/>
    <row r="391" ht="27" customHeight="1"/>
    <row r="392" ht="27" customHeight="1"/>
    <row r="393" ht="27" customHeight="1"/>
    <row r="394" ht="27" customHeight="1"/>
    <row r="395" ht="27" customHeight="1"/>
    <row r="396" ht="27" customHeight="1"/>
    <row r="397" ht="27" customHeight="1"/>
    <row r="398" ht="27" customHeight="1"/>
    <row r="399" ht="27" customHeight="1"/>
    <row r="400" ht="27" customHeight="1"/>
    <row r="401" ht="27" customHeight="1"/>
    <row r="402" ht="27" customHeight="1"/>
    <row r="403" ht="27" customHeight="1"/>
    <row r="404" ht="27" customHeight="1"/>
    <row r="405" ht="27" customHeight="1"/>
    <row r="406" ht="27" customHeight="1"/>
    <row r="407" ht="27" customHeight="1"/>
    <row r="408" ht="27" customHeight="1"/>
    <row r="409" ht="27" customHeight="1"/>
    <row r="410" ht="27" customHeight="1"/>
    <row r="411" ht="27" customHeight="1"/>
    <row r="412" ht="27" customHeight="1"/>
    <row r="413" ht="27" customHeight="1"/>
    <row r="414" ht="27" customHeight="1"/>
    <row r="415" ht="27" customHeight="1"/>
    <row r="416" ht="27" customHeight="1"/>
    <row r="417" ht="27" customHeight="1"/>
    <row r="418" ht="27" customHeight="1"/>
    <row r="419" ht="27" customHeight="1"/>
    <row r="420" ht="27" customHeight="1"/>
    <row r="421" ht="27" customHeight="1"/>
    <row r="422" ht="27" customHeight="1"/>
    <row r="423" ht="27" customHeight="1"/>
    <row r="424" ht="27" customHeight="1"/>
    <row r="425" ht="27" customHeight="1"/>
    <row r="426" ht="27" customHeight="1"/>
    <row r="427" ht="27" customHeight="1"/>
    <row r="428" ht="27" customHeight="1"/>
    <row r="429" ht="27" customHeight="1"/>
    <row r="430" ht="27" customHeight="1"/>
    <row r="431" ht="27" customHeight="1"/>
    <row r="432" ht="27" customHeight="1"/>
    <row r="433" ht="27" customHeight="1"/>
    <row r="434" ht="27" customHeight="1"/>
    <row r="435" ht="27" customHeight="1"/>
    <row r="436" ht="27" customHeight="1"/>
    <row r="437" ht="27" customHeight="1"/>
    <row r="438" ht="27" customHeight="1"/>
    <row r="439" ht="27" customHeight="1"/>
    <row r="440" ht="27" customHeight="1"/>
    <row r="441" ht="27" customHeight="1"/>
    <row r="442" ht="27" customHeight="1"/>
    <row r="443" ht="27" customHeight="1"/>
    <row r="444" ht="27" customHeight="1"/>
    <row r="445" ht="27" customHeight="1"/>
    <row r="446" ht="27" customHeight="1"/>
    <row r="447" ht="27" customHeight="1"/>
    <row r="448" ht="27" customHeight="1"/>
    <row r="449" ht="27" customHeight="1"/>
    <row r="450" ht="27" customHeight="1"/>
    <row r="451" ht="27" customHeight="1"/>
    <row r="452" ht="27" customHeight="1"/>
    <row r="453" ht="27" customHeight="1"/>
    <row r="454" ht="27" customHeight="1"/>
    <row r="455" ht="27" customHeight="1"/>
    <row r="456" ht="27" customHeight="1"/>
    <row r="457" ht="27" customHeight="1"/>
    <row r="458" ht="27" customHeight="1"/>
    <row r="459" ht="27" customHeight="1"/>
    <row r="460" ht="27" customHeight="1"/>
    <row r="461" ht="27" customHeight="1"/>
    <row r="462" ht="27" customHeight="1"/>
    <row r="463" ht="27" customHeight="1"/>
    <row r="464" ht="27" customHeight="1"/>
    <row r="465" ht="27" customHeight="1"/>
    <row r="466" ht="27" customHeight="1"/>
    <row r="467" ht="27" customHeight="1"/>
    <row r="468" ht="27" customHeight="1"/>
    <row r="469" ht="27" customHeight="1"/>
    <row r="470" ht="27" customHeight="1"/>
    <row r="471" ht="27" customHeight="1"/>
    <row r="472" ht="27" customHeight="1"/>
    <row r="473" ht="27" customHeight="1"/>
    <row r="474" ht="27" customHeight="1"/>
    <row r="475" ht="27" customHeight="1"/>
    <row r="476" ht="27" customHeight="1"/>
    <row r="477" ht="27" customHeight="1"/>
    <row r="478" ht="27" customHeight="1"/>
    <row r="479" ht="27" customHeight="1"/>
    <row r="480" ht="27" customHeight="1"/>
    <row r="481" ht="27" customHeight="1"/>
    <row r="482" ht="27" customHeight="1"/>
    <row r="483" ht="27" customHeight="1"/>
    <row r="484" ht="27" customHeight="1"/>
    <row r="485" ht="27" customHeight="1"/>
    <row r="486" ht="27" customHeight="1"/>
    <row r="487" ht="27" customHeight="1"/>
    <row r="488" ht="27" customHeight="1"/>
    <row r="489" ht="27" customHeight="1"/>
    <row r="490" ht="27" customHeight="1"/>
    <row r="491" ht="27" customHeight="1"/>
    <row r="492" ht="27" customHeight="1"/>
    <row r="493" ht="27" customHeight="1"/>
    <row r="494" ht="27" customHeight="1"/>
    <row r="495" ht="27" customHeight="1"/>
    <row r="496" ht="27" customHeight="1"/>
    <row r="497" ht="27" customHeight="1"/>
    <row r="498" ht="27" customHeight="1"/>
    <row r="499" ht="27" customHeight="1"/>
    <row r="500" ht="27" customHeight="1"/>
    <row r="501" ht="27" customHeight="1"/>
    <row r="502" ht="27" customHeight="1"/>
    <row r="503" ht="27" customHeight="1"/>
    <row r="504" ht="27" customHeight="1"/>
    <row r="505" ht="27" customHeight="1"/>
    <row r="506" ht="27" customHeight="1"/>
    <row r="507" ht="27" customHeight="1"/>
    <row r="508" ht="27" customHeight="1"/>
    <row r="509" ht="27" customHeight="1"/>
    <row r="510" ht="27" customHeight="1"/>
    <row r="511" ht="27" customHeight="1"/>
    <row r="512" ht="27" customHeight="1"/>
    <row r="513" ht="27" customHeight="1"/>
    <row r="514" ht="27" customHeight="1"/>
    <row r="515" ht="27" customHeight="1"/>
    <row r="516" ht="27" customHeight="1"/>
    <row r="517" ht="27" customHeight="1"/>
    <row r="518" ht="27" customHeight="1"/>
    <row r="519" ht="27" customHeight="1"/>
    <row r="520" ht="27" customHeight="1"/>
    <row r="521" ht="27" customHeight="1"/>
    <row r="522" ht="27" customHeight="1"/>
    <row r="523" ht="27" customHeight="1"/>
    <row r="524" ht="27" customHeight="1"/>
    <row r="525" ht="27" customHeight="1"/>
    <row r="526" ht="27" customHeight="1"/>
    <row r="527" ht="27" customHeight="1"/>
    <row r="528" ht="27" customHeight="1"/>
    <row r="529" ht="27" customHeight="1"/>
    <row r="530" ht="27" customHeight="1"/>
    <row r="531" ht="27" customHeight="1"/>
    <row r="532" ht="27" customHeight="1"/>
    <row r="533" ht="27" customHeight="1"/>
    <row r="534" ht="27" customHeight="1"/>
    <row r="535" ht="27" customHeight="1"/>
    <row r="536" ht="27" customHeight="1"/>
    <row r="537" ht="27" customHeight="1"/>
    <row r="538" ht="27" customHeight="1"/>
    <row r="539" ht="27" customHeight="1"/>
    <row r="540" ht="27" customHeight="1"/>
    <row r="541" ht="27" customHeight="1"/>
    <row r="542" ht="27" customHeight="1"/>
    <row r="543" ht="27" customHeight="1"/>
    <row r="544" ht="27" customHeight="1"/>
    <row r="545" ht="27" customHeight="1"/>
    <row r="546" ht="27" customHeight="1"/>
    <row r="547" ht="27" customHeight="1"/>
    <row r="548" ht="27" customHeight="1"/>
    <row r="549" ht="27" customHeight="1"/>
    <row r="550" ht="27" customHeight="1"/>
    <row r="551" ht="27" customHeight="1"/>
    <row r="552" ht="27" customHeight="1"/>
    <row r="553" ht="27" customHeight="1"/>
    <row r="554" ht="27" customHeight="1"/>
    <row r="555" ht="27" customHeight="1"/>
    <row r="556" ht="27" customHeight="1"/>
    <row r="557" ht="27" customHeight="1"/>
    <row r="558" ht="27" customHeight="1"/>
    <row r="559" ht="27" customHeight="1"/>
    <row r="560" ht="27" customHeight="1"/>
    <row r="561" ht="27" customHeight="1"/>
    <row r="562" ht="27" customHeight="1"/>
    <row r="563" ht="27" customHeight="1"/>
    <row r="564" ht="27" customHeight="1"/>
    <row r="565" ht="27" customHeight="1"/>
    <row r="566" ht="27" customHeight="1"/>
    <row r="567" ht="27" customHeight="1"/>
    <row r="568" ht="27" customHeight="1"/>
    <row r="569" ht="27" customHeight="1"/>
    <row r="570" ht="27" customHeight="1"/>
    <row r="571" ht="27" customHeight="1"/>
    <row r="572" ht="27" customHeight="1"/>
    <row r="573" ht="27" customHeight="1"/>
    <row r="574" ht="27" customHeight="1"/>
    <row r="575" ht="27" customHeight="1"/>
    <row r="576" ht="27" customHeight="1"/>
    <row r="577" ht="27" customHeight="1"/>
    <row r="578" ht="27" customHeight="1"/>
    <row r="579" ht="27" customHeight="1"/>
    <row r="580" ht="27" customHeight="1"/>
    <row r="581" ht="27" customHeight="1"/>
    <row r="582" ht="27" customHeight="1"/>
    <row r="583" ht="27" customHeight="1"/>
    <row r="584" ht="27" customHeight="1"/>
    <row r="585" ht="27" customHeight="1"/>
    <row r="586" ht="27" customHeight="1"/>
    <row r="587" ht="27" customHeight="1"/>
    <row r="588" ht="27" customHeight="1"/>
    <row r="589" ht="27" customHeight="1"/>
    <row r="590" ht="27" customHeight="1"/>
    <row r="591" ht="27" customHeight="1"/>
    <row r="592" ht="27" customHeight="1"/>
    <row r="593" ht="27" customHeight="1"/>
    <row r="594" ht="27" customHeight="1"/>
    <row r="595" ht="27" customHeight="1"/>
    <row r="596" ht="27" customHeight="1"/>
    <row r="597" ht="27" customHeight="1"/>
    <row r="598" ht="27" customHeight="1"/>
    <row r="599" ht="27" customHeight="1"/>
    <row r="600" ht="27" customHeight="1"/>
    <row r="601" ht="27" customHeight="1"/>
  </sheetData>
  <sortState ref="C203:R224">
    <sortCondition ref="R203:R224"/>
  </sortState>
  <mergeCells count="10">
    <mergeCell ref="C201:R201"/>
    <mergeCell ref="C178:R178"/>
    <mergeCell ref="C160:R160"/>
    <mergeCell ref="C125:R125"/>
    <mergeCell ref="C147:R147"/>
    <mergeCell ref="C2:R2"/>
    <mergeCell ref="C28:R28"/>
    <mergeCell ref="C49:R49"/>
    <mergeCell ref="C85:R85"/>
    <mergeCell ref="C110:R110"/>
  </mergeCells>
  <printOptions horizontalCentered="1" verticalCentered="1"/>
  <pageMargins left="0.28000000000000003" right="0.18" top="0.32" bottom="0.5" header="0.35" footer="0.51181102362204722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16"/>
  <sheetViews>
    <sheetView topLeftCell="A2" zoomScale="70" zoomScaleNormal="70" workbookViewId="0">
      <selection activeCell="S5" sqref="S5"/>
    </sheetView>
  </sheetViews>
  <sheetFormatPr defaultRowHeight="12.75"/>
  <cols>
    <col min="1" max="1" width="5.5703125" customWidth="1"/>
    <col min="2" max="2" width="16.42578125" style="2" customWidth="1"/>
    <col min="3" max="3" width="21.7109375" style="2" customWidth="1"/>
    <col min="4" max="9" width="14.5703125" style="2" customWidth="1"/>
    <col min="10" max="10" width="14.5703125" customWidth="1"/>
    <col min="17" max="17" width="10.85546875" customWidth="1"/>
  </cols>
  <sheetData>
    <row r="2" spans="1:16" ht="7.5" customHeight="1" thickBot="1"/>
    <row r="3" spans="1:16" ht="66.75" customHeight="1" thickTop="1">
      <c r="A3" s="11"/>
      <c r="B3" s="220" t="s">
        <v>227</v>
      </c>
      <c r="C3" s="221"/>
      <c r="D3" s="221"/>
      <c r="E3" s="221"/>
      <c r="F3" s="221"/>
      <c r="G3" s="221"/>
      <c r="H3" s="221"/>
      <c r="I3" s="221"/>
      <c r="J3" s="222"/>
    </row>
    <row r="4" spans="1:16" ht="61.5" customHeight="1">
      <c r="A4" s="11"/>
      <c r="B4" s="97"/>
      <c r="C4" s="98" t="s">
        <v>0</v>
      </c>
      <c r="D4" s="86" t="s">
        <v>219</v>
      </c>
      <c r="E4" s="86" t="s">
        <v>220</v>
      </c>
      <c r="F4" s="99" t="s">
        <v>221</v>
      </c>
      <c r="G4" s="86" t="s">
        <v>222</v>
      </c>
      <c r="H4" s="86" t="s">
        <v>223</v>
      </c>
      <c r="I4" s="86" t="s">
        <v>224</v>
      </c>
      <c r="J4" s="146" t="s">
        <v>90</v>
      </c>
    </row>
    <row r="5" spans="1:16" ht="60.75" customHeight="1">
      <c r="B5" s="91">
        <v>1</v>
      </c>
      <c r="C5" s="92" t="s">
        <v>30</v>
      </c>
      <c r="D5" s="84">
        <v>0</v>
      </c>
      <c r="E5" s="84">
        <v>150</v>
      </c>
      <c r="F5" s="100">
        <v>150</v>
      </c>
      <c r="G5" s="84">
        <v>150</v>
      </c>
      <c r="H5" s="84">
        <v>0</v>
      </c>
      <c r="I5" s="84">
        <v>150</v>
      </c>
      <c r="J5" s="85">
        <f t="shared" ref="J5:J11" si="0">SUM(D5:I5)-LARGE(D5:I5,6)-LARGE(D5:I5,5)</f>
        <v>600</v>
      </c>
      <c r="L5" s="76">
        <v>150</v>
      </c>
    </row>
    <row r="6" spans="1:16" ht="60.75" customHeight="1">
      <c r="B6" s="91">
        <f>B5+1</f>
        <v>2</v>
      </c>
      <c r="C6" s="92" t="s">
        <v>40</v>
      </c>
      <c r="D6" s="84">
        <v>0</v>
      </c>
      <c r="E6" s="84">
        <v>142</v>
      </c>
      <c r="F6" s="100">
        <v>146</v>
      </c>
      <c r="G6" s="84">
        <v>0</v>
      </c>
      <c r="H6" s="84">
        <v>0</v>
      </c>
      <c r="I6" s="84">
        <v>0</v>
      </c>
      <c r="J6" s="85">
        <f t="shared" si="0"/>
        <v>288</v>
      </c>
      <c r="L6" s="76">
        <v>146</v>
      </c>
      <c r="N6" s="8"/>
      <c r="O6" s="9"/>
      <c r="P6" s="8"/>
    </row>
    <row r="7" spans="1:16" ht="60.75" customHeight="1">
      <c r="B7" s="91">
        <f>B6+1</f>
        <v>3</v>
      </c>
      <c r="C7" s="92" t="s">
        <v>29</v>
      </c>
      <c r="D7" s="84">
        <v>0</v>
      </c>
      <c r="E7" s="84">
        <v>146</v>
      </c>
      <c r="F7" s="100">
        <v>137</v>
      </c>
      <c r="G7" s="84">
        <v>0</v>
      </c>
      <c r="H7" s="84">
        <v>0</v>
      </c>
      <c r="I7" s="84">
        <v>0</v>
      </c>
      <c r="J7" s="85">
        <f t="shared" si="0"/>
        <v>283</v>
      </c>
      <c r="L7" s="76">
        <v>142</v>
      </c>
      <c r="N7" s="8"/>
      <c r="O7" s="9"/>
      <c r="P7" s="8"/>
    </row>
    <row r="8" spans="1:16" ht="60.75" customHeight="1">
      <c r="B8" s="91">
        <f>B7+1</f>
        <v>4</v>
      </c>
      <c r="C8" s="92" t="s">
        <v>249</v>
      </c>
      <c r="D8" s="84">
        <v>0</v>
      </c>
      <c r="E8" s="84">
        <v>0</v>
      </c>
      <c r="F8" s="100">
        <v>142</v>
      </c>
      <c r="G8" s="84">
        <v>0</v>
      </c>
      <c r="H8" s="84">
        <v>0</v>
      </c>
      <c r="I8" s="84">
        <v>0</v>
      </c>
      <c r="J8" s="85">
        <f t="shared" si="0"/>
        <v>142</v>
      </c>
      <c r="L8" s="76">
        <v>137</v>
      </c>
    </row>
    <row r="9" spans="1:16" ht="60.75" customHeight="1">
      <c r="B9" s="91">
        <f t="shared" ref="B9:B11" si="1">B8+1</f>
        <v>5</v>
      </c>
      <c r="C9" s="92" t="s">
        <v>248</v>
      </c>
      <c r="D9" s="84">
        <v>0</v>
      </c>
      <c r="E9" s="84">
        <v>0</v>
      </c>
      <c r="F9" s="100">
        <v>133</v>
      </c>
      <c r="G9" s="84">
        <v>0</v>
      </c>
      <c r="H9" s="84">
        <v>0</v>
      </c>
      <c r="I9" s="84">
        <v>0</v>
      </c>
      <c r="J9" s="85">
        <f t="shared" si="0"/>
        <v>133</v>
      </c>
      <c r="L9" s="76">
        <v>133</v>
      </c>
    </row>
    <row r="10" spans="1:16" ht="60.75" customHeight="1">
      <c r="B10" s="91">
        <f t="shared" si="1"/>
        <v>6</v>
      </c>
      <c r="C10" s="92" t="s">
        <v>31</v>
      </c>
      <c r="D10" s="84">
        <v>0</v>
      </c>
      <c r="E10" s="84">
        <v>0</v>
      </c>
      <c r="F10" s="100">
        <v>0</v>
      </c>
      <c r="G10" s="84">
        <v>0</v>
      </c>
      <c r="H10" s="84">
        <v>0</v>
      </c>
      <c r="I10" s="84">
        <v>0</v>
      </c>
      <c r="J10" s="85">
        <f t="shared" si="0"/>
        <v>0</v>
      </c>
      <c r="L10" s="76">
        <v>129</v>
      </c>
    </row>
    <row r="11" spans="1:16" ht="60.75" customHeight="1">
      <c r="B11" s="91">
        <f t="shared" si="1"/>
        <v>7</v>
      </c>
      <c r="C11" s="92" t="s">
        <v>34</v>
      </c>
      <c r="D11" s="84">
        <v>0</v>
      </c>
      <c r="E11" s="84">
        <v>0</v>
      </c>
      <c r="F11" s="100">
        <v>0</v>
      </c>
      <c r="G11" s="84">
        <v>0</v>
      </c>
      <c r="H11" s="84">
        <v>0</v>
      </c>
      <c r="I11" s="84">
        <v>0</v>
      </c>
      <c r="J11" s="85">
        <f t="shared" si="0"/>
        <v>0</v>
      </c>
      <c r="L11" s="76">
        <v>125</v>
      </c>
    </row>
    <row r="12" spans="1:16" ht="60.75" customHeight="1">
      <c r="B12" s="91"/>
      <c r="C12" s="92"/>
      <c r="D12" s="84"/>
      <c r="E12" s="84"/>
      <c r="F12" s="100"/>
      <c r="G12" s="84"/>
      <c r="H12" s="84"/>
      <c r="I12" s="84"/>
      <c r="J12" s="85"/>
      <c r="L12" s="76">
        <v>121</v>
      </c>
    </row>
    <row r="13" spans="1:16" ht="60.75" customHeight="1">
      <c r="B13" s="91"/>
      <c r="C13" s="92"/>
      <c r="D13" s="84"/>
      <c r="E13" s="84"/>
      <c r="F13" s="100"/>
      <c r="G13" s="84"/>
      <c r="H13" s="84"/>
      <c r="I13" s="84"/>
      <c r="J13" s="85"/>
      <c r="L13" s="76">
        <v>117</v>
      </c>
    </row>
    <row r="14" spans="1:16" ht="60.75" customHeight="1">
      <c r="B14" s="91"/>
      <c r="C14" s="92"/>
      <c r="D14" s="84"/>
      <c r="E14" s="84"/>
      <c r="F14" s="100"/>
      <c r="G14" s="84"/>
      <c r="H14" s="84"/>
      <c r="I14" s="84"/>
      <c r="J14" s="85"/>
      <c r="L14" s="76">
        <v>113</v>
      </c>
      <c r="N14" s="8"/>
      <c r="O14" s="9"/>
      <c r="P14" s="8"/>
    </row>
    <row r="15" spans="1:16" ht="36" customHeight="1" thickBot="1">
      <c r="B15" s="101"/>
      <c r="C15" s="102" t="s">
        <v>1</v>
      </c>
      <c r="D15" s="103" t="s">
        <v>41</v>
      </c>
      <c r="E15" s="103" t="s">
        <v>41</v>
      </c>
      <c r="F15" s="103" t="s">
        <v>41</v>
      </c>
      <c r="G15" s="103" t="s">
        <v>41</v>
      </c>
      <c r="H15" s="103" t="s">
        <v>41</v>
      </c>
      <c r="I15" s="103" t="s">
        <v>41</v>
      </c>
      <c r="J15" s="96"/>
    </row>
    <row r="16" spans="1:16" ht="13.5" thickTop="1"/>
  </sheetData>
  <sortState ref="C5:J11">
    <sortCondition descending="1" ref="J5:J11"/>
  </sortState>
  <mergeCells count="1">
    <mergeCell ref="B3:J3"/>
  </mergeCells>
  <phoneticPr fontId="0" type="noConversion"/>
  <printOptions horizontalCentered="1" verticalCentered="1"/>
  <pageMargins left="0.11811023622047245" right="0.15748031496062992" top="0.15748031496062992" bottom="0.11811023622047245" header="0.23622047244094491" footer="0.51181102362204722"/>
  <pageSetup paperSize="9" scale="74" orientation="portrait" horizontalDpi="24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P14"/>
  <sheetViews>
    <sheetView zoomScale="75" workbookViewId="0">
      <selection activeCell="N8" sqref="N8"/>
    </sheetView>
  </sheetViews>
  <sheetFormatPr defaultRowHeight="12.75"/>
  <cols>
    <col min="1" max="1" width="5.5703125" customWidth="1"/>
    <col min="2" max="2" width="16.42578125" style="2" customWidth="1"/>
    <col min="3" max="3" width="23.5703125" style="2" customWidth="1"/>
    <col min="4" max="9" width="13.5703125" style="2" customWidth="1"/>
    <col min="10" max="10" width="21.28515625" customWidth="1"/>
    <col min="17" max="17" width="10.85546875" customWidth="1"/>
  </cols>
  <sheetData>
    <row r="2" spans="1:16" ht="7.5" customHeight="1" thickBot="1"/>
    <row r="3" spans="1:16" ht="66.75" customHeight="1" thickTop="1" thickBot="1">
      <c r="A3" s="11"/>
      <c r="B3" s="223" t="s">
        <v>280</v>
      </c>
      <c r="C3" s="224"/>
      <c r="D3" s="224"/>
      <c r="E3" s="224"/>
      <c r="F3" s="224"/>
      <c r="G3" s="224"/>
      <c r="H3" s="224"/>
      <c r="I3" s="224"/>
      <c r="J3" s="225"/>
    </row>
    <row r="4" spans="1:16" ht="68.25" customHeight="1" thickTop="1">
      <c r="B4" s="87"/>
      <c r="C4" s="88" t="s">
        <v>0</v>
      </c>
      <c r="D4" s="89" t="s">
        <v>219</v>
      </c>
      <c r="E4" s="89" t="s">
        <v>220</v>
      </c>
      <c r="F4" s="89" t="s">
        <v>221</v>
      </c>
      <c r="G4" s="89" t="s">
        <v>222</v>
      </c>
      <c r="H4" s="89" t="s">
        <v>223</v>
      </c>
      <c r="I4" s="89" t="s">
        <v>224</v>
      </c>
      <c r="J4" s="90" t="s">
        <v>42</v>
      </c>
      <c r="M4" s="76">
        <v>150</v>
      </c>
    </row>
    <row r="5" spans="1:16" ht="43.5" customHeight="1">
      <c r="B5" s="91">
        <v>1</v>
      </c>
      <c r="C5" s="92" t="s">
        <v>250</v>
      </c>
      <c r="D5" s="84">
        <v>0</v>
      </c>
      <c r="E5" s="84">
        <v>0</v>
      </c>
      <c r="F5" s="84">
        <v>150</v>
      </c>
      <c r="G5" s="84">
        <v>150</v>
      </c>
      <c r="H5" s="84">
        <v>150</v>
      </c>
      <c r="I5" s="84">
        <v>0</v>
      </c>
      <c r="J5" s="85">
        <f>SUM(D5:I5)-LARGE(D5:I5,6)-LARGE(D5:I5,5)</f>
        <v>450</v>
      </c>
      <c r="M5" s="76">
        <v>146</v>
      </c>
      <c r="N5" s="8"/>
      <c r="O5" s="9"/>
      <c r="P5" s="8"/>
    </row>
    <row r="6" spans="1:16" ht="43.5" customHeight="1">
      <c r="B6" s="91">
        <f>B5+1</f>
        <v>2</v>
      </c>
      <c r="C6" s="92" t="s">
        <v>278</v>
      </c>
      <c r="D6" s="84">
        <v>0</v>
      </c>
      <c r="E6" s="84">
        <v>0</v>
      </c>
      <c r="F6" s="84">
        <v>142</v>
      </c>
      <c r="G6" s="84">
        <v>146</v>
      </c>
      <c r="H6" s="84">
        <v>146</v>
      </c>
      <c r="I6" s="84">
        <v>0</v>
      </c>
      <c r="J6" s="85">
        <f t="shared" ref="J6:J8" si="0">SUM(D6:I6)-LARGE(D6:I6,6)-LARGE(D6:I6,5)</f>
        <v>434</v>
      </c>
      <c r="M6" s="76">
        <v>142</v>
      </c>
      <c r="N6" s="8"/>
      <c r="O6" s="9"/>
      <c r="P6" s="8"/>
    </row>
    <row r="7" spans="1:16" ht="43.5" customHeight="1">
      <c r="B7" s="91">
        <f>B6+1</f>
        <v>3</v>
      </c>
      <c r="C7" s="92" t="s">
        <v>251</v>
      </c>
      <c r="D7" s="84">
        <v>0</v>
      </c>
      <c r="E7" s="84">
        <v>0</v>
      </c>
      <c r="F7" s="84">
        <v>146</v>
      </c>
      <c r="G7" s="84">
        <v>0</v>
      </c>
      <c r="H7" s="84">
        <v>0</v>
      </c>
      <c r="I7" s="84">
        <v>0</v>
      </c>
      <c r="J7" s="85">
        <f t="shared" si="0"/>
        <v>146</v>
      </c>
      <c r="M7" s="76">
        <v>137</v>
      </c>
      <c r="N7" s="8"/>
      <c r="O7" s="9"/>
      <c r="P7" s="8"/>
    </row>
    <row r="8" spans="1:16" ht="43.5" customHeight="1">
      <c r="B8" s="91">
        <f>B7+1</f>
        <v>4</v>
      </c>
      <c r="C8" s="92" t="s">
        <v>279</v>
      </c>
      <c r="D8" s="84">
        <v>0</v>
      </c>
      <c r="E8" s="84">
        <v>0</v>
      </c>
      <c r="F8" s="84">
        <v>0</v>
      </c>
      <c r="G8" s="84">
        <v>142</v>
      </c>
      <c r="H8" s="84">
        <v>142</v>
      </c>
      <c r="I8" s="84">
        <v>0</v>
      </c>
      <c r="J8" s="85">
        <f t="shared" si="0"/>
        <v>284</v>
      </c>
      <c r="M8" s="76">
        <v>133</v>
      </c>
      <c r="N8" s="8"/>
      <c r="O8" s="9"/>
      <c r="P8" s="8"/>
    </row>
    <row r="9" spans="1:16" ht="43.5" customHeight="1">
      <c r="B9" s="91">
        <f>B8+1</f>
        <v>5</v>
      </c>
      <c r="C9" s="92"/>
      <c r="D9" s="84"/>
      <c r="E9" s="84"/>
      <c r="F9" s="84"/>
      <c r="G9" s="84"/>
      <c r="H9" s="84"/>
      <c r="I9" s="84"/>
      <c r="J9" s="85"/>
      <c r="M9" s="76">
        <v>129</v>
      </c>
      <c r="N9" s="8"/>
      <c r="O9" s="9"/>
      <c r="P9" s="8"/>
    </row>
    <row r="10" spans="1:16" ht="43.5" customHeight="1">
      <c r="B10" s="91">
        <f>B9+1</f>
        <v>6</v>
      </c>
      <c r="C10" s="92"/>
      <c r="D10" s="84"/>
      <c r="E10" s="84"/>
      <c r="F10" s="84"/>
      <c r="G10" s="84"/>
      <c r="H10" s="84"/>
      <c r="I10" s="84"/>
      <c r="J10" s="85"/>
      <c r="M10" s="77">
        <v>125</v>
      </c>
    </row>
    <row r="11" spans="1:16" ht="42" customHeight="1" thickBot="1">
      <c r="B11" s="93"/>
      <c r="C11" s="94" t="s">
        <v>1</v>
      </c>
      <c r="D11" s="95" t="s">
        <v>41</v>
      </c>
      <c r="E11" s="95" t="s">
        <v>41</v>
      </c>
      <c r="F11" s="95" t="s">
        <v>41</v>
      </c>
      <c r="G11" s="95" t="s">
        <v>41</v>
      </c>
      <c r="H11" s="95" t="s">
        <v>41</v>
      </c>
      <c r="I11" s="95" t="s">
        <v>41</v>
      </c>
      <c r="J11" s="96"/>
      <c r="M11" s="76"/>
    </row>
    <row r="12" spans="1:16" ht="13.5" thickTop="1">
      <c r="M12" s="76"/>
    </row>
    <row r="13" spans="1:16">
      <c r="M13" s="76"/>
    </row>
    <row r="14" spans="1:16">
      <c r="M14" s="76"/>
    </row>
  </sheetData>
  <sortState ref="C5:J8">
    <sortCondition descending="1" ref="J5:J8"/>
  </sortState>
  <mergeCells count="1">
    <mergeCell ref="B3:J3"/>
  </mergeCells>
  <printOptions horizontalCentered="1" verticalCentered="1"/>
  <pageMargins left="0.1" right="0.16" top="0.14000000000000001" bottom="0.13" header="0.24" footer="0.51181102362204722"/>
  <pageSetup paperSize="9" orientation="portrait" horizontalDpi="24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P14"/>
  <sheetViews>
    <sheetView zoomScale="75" workbookViewId="0">
      <selection activeCell="J5" sqref="J5"/>
    </sheetView>
  </sheetViews>
  <sheetFormatPr defaultRowHeight="12.75"/>
  <cols>
    <col min="1" max="1" width="5.5703125" customWidth="1"/>
    <col min="2" max="2" width="16.42578125" style="2" customWidth="1"/>
    <col min="3" max="3" width="23.5703125" style="2" customWidth="1"/>
    <col min="4" max="9" width="13.5703125" style="2" customWidth="1"/>
    <col min="10" max="10" width="21.28515625" customWidth="1"/>
    <col min="17" max="17" width="10.85546875" customWidth="1"/>
  </cols>
  <sheetData>
    <row r="2" spans="1:16" ht="7.5" customHeight="1" thickBot="1"/>
    <row r="3" spans="1:16" ht="66.75" customHeight="1" thickTop="1" thickBot="1">
      <c r="A3" s="11"/>
      <c r="B3" s="223" t="s">
        <v>226</v>
      </c>
      <c r="C3" s="224"/>
      <c r="D3" s="224"/>
      <c r="E3" s="224"/>
      <c r="F3" s="224"/>
      <c r="G3" s="224"/>
      <c r="H3" s="224"/>
      <c r="I3" s="224"/>
      <c r="J3" s="225"/>
    </row>
    <row r="4" spans="1:16" ht="68.25" customHeight="1" thickTop="1">
      <c r="B4" s="87"/>
      <c r="C4" s="88" t="s">
        <v>0</v>
      </c>
      <c r="D4" s="89" t="s">
        <v>219</v>
      </c>
      <c r="E4" s="89" t="s">
        <v>220</v>
      </c>
      <c r="F4" s="89" t="s">
        <v>221</v>
      </c>
      <c r="G4" s="89" t="s">
        <v>222</v>
      </c>
      <c r="H4" s="89" t="s">
        <v>223</v>
      </c>
      <c r="I4" s="89" t="s">
        <v>224</v>
      </c>
      <c r="J4" s="90" t="s">
        <v>89</v>
      </c>
      <c r="M4" s="76">
        <v>150</v>
      </c>
    </row>
    <row r="5" spans="1:16" ht="43.5" customHeight="1">
      <c r="B5" s="91">
        <v>1</v>
      </c>
      <c r="C5" s="92" t="s">
        <v>23</v>
      </c>
      <c r="D5" s="84">
        <v>0</v>
      </c>
      <c r="E5" s="84">
        <v>137</v>
      </c>
      <c r="F5" s="84">
        <v>0</v>
      </c>
      <c r="G5" s="84">
        <v>146</v>
      </c>
      <c r="H5" s="84">
        <v>150</v>
      </c>
      <c r="I5" s="84">
        <v>146</v>
      </c>
      <c r="J5" s="85">
        <f t="shared" ref="J5:J10" si="0">SUM(D5:I5)-LARGE(D5:I5,6)-LARGE(D5:I5,5)</f>
        <v>579</v>
      </c>
      <c r="M5" s="76">
        <v>146</v>
      </c>
      <c r="N5" s="8"/>
      <c r="O5" s="9"/>
      <c r="P5" s="8"/>
    </row>
    <row r="6" spans="1:16" ht="43.5" customHeight="1">
      <c r="B6" s="91">
        <f>B5+1</f>
        <v>2</v>
      </c>
      <c r="C6" s="92" t="s">
        <v>225</v>
      </c>
      <c r="D6" s="84">
        <v>0</v>
      </c>
      <c r="E6" s="84">
        <v>129</v>
      </c>
      <c r="F6" s="84">
        <v>150</v>
      </c>
      <c r="G6" s="84">
        <v>0</v>
      </c>
      <c r="H6" s="84">
        <v>146</v>
      </c>
      <c r="I6" s="84">
        <v>137</v>
      </c>
      <c r="J6" s="85">
        <f t="shared" si="0"/>
        <v>562</v>
      </c>
      <c r="M6" s="76">
        <v>142</v>
      </c>
      <c r="N6" s="8"/>
      <c r="O6" s="9"/>
      <c r="P6" s="8"/>
    </row>
    <row r="7" spans="1:16" ht="43.5" customHeight="1">
      <c r="B7" s="91">
        <f>B6+1</f>
        <v>3</v>
      </c>
      <c r="C7" s="92" t="s">
        <v>8</v>
      </c>
      <c r="D7" s="84">
        <v>0</v>
      </c>
      <c r="E7" s="84">
        <v>133</v>
      </c>
      <c r="F7" s="84">
        <v>146</v>
      </c>
      <c r="G7" s="84">
        <v>0</v>
      </c>
      <c r="H7" s="84">
        <v>142</v>
      </c>
      <c r="I7" s="84">
        <v>133</v>
      </c>
      <c r="J7" s="85">
        <f t="shared" si="0"/>
        <v>554</v>
      </c>
      <c r="M7" s="76">
        <v>137</v>
      </c>
      <c r="N7" s="8"/>
      <c r="O7" s="9"/>
      <c r="P7" s="8"/>
    </row>
    <row r="8" spans="1:16" ht="43.5" customHeight="1">
      <c r="B8" s="91">
        <f>B7+1</f>
        <v>4</v>
      </c>
      <c r="C8" s="92" t="s">
        <v>22</v>
      </c>
      <c r="D8" s="84">
        <v>0</v>
      </c>
      <c r="E8" s="84">
        <v>150</v>
      </c>
      <c r="F8" s="84">
        <v>0</v>
      </c>
      <c r="G8" s="84">
        <v>150</v>
      </c>
      <c r="H8" s="84">
        <v>0</v>
      </c>
      <c r="I8" s="84">
        <v>150</v>
      </c>
      <c r="J8" s="85">
        <f t="shared" si="0"/>
        <v>450</v>
      </c>
      <c r="M8" s="76">
        <v>133</v>
      </c>
      <c r="N8" s="8"/>
      <c r="O8" s="9"/>
      <c r="P8" s="8"/>
    </row>
    <row r="9" spans="1:16" ht="43.5" customHeight="1">
      <c r="B9" s="91">
        <f>B8+1</f>
        <v>5</v>
      </c>
      <c r="C9" s="92" t="s">
        <v>85</v>
      </c>
      <c r="D9" s="84">
        <v>0</v>
      </c>
      <c r="E9" s="84">
        <v>146</v>
      </c>
      <c r="F9" s="84">
        <v>0</v>
      </c>
      <c r="G9" s="84">
        <v>0</v>
      </c>
      <c r="H9" s="84">
        <v>0</v>
      </c>
      <c r="I9" s="84">
        <v>142</v>
      </c>
      <c r="J9" s="85">
        <f t="shared" si="0"/>
        <v>288</v>
      </c>
      <c r="M9" s="76">
        <v>129</v>
      </c>
      <c r="N9" s="8"/>
      <c r="O9" s="9"/>
      <c r="P9" s="8"/>
    </row>
    <row r="10" spans="1:16" ht="43.5" customHeight="1">
      <c r="B10" s="91">
        <f>B9+1</f>
        <v>6</v>
      </c>
      <c r="C10" s="92" t="s">
        <v>88</v>
      </c>
      <c r="D10" s="84">
        <v>0</v>
      </c>
      <c r="E10" s="84">
        <v>0</v>
      </c>
      <c r="F10" s="84">
        <v>0</v>
      </c>
      <c r="G10" s="84">
        <v>0</v>
      </c>
      <c r="H10" s="84">
        <v>137</v>
      </c>
      <c r="I10" s="84">
        <v>0</v>
      </c>
      <c r="J10" s="85">
        <f t="shared" si="0"/>
        <v>137</v>
      </c>
      <c r="M10" s="77">
        <v>125</v>
      </c>
    </row>
    <row r="11" spans="1:16" ht="42" customHeight="1" thickBot="1">
      <c r="B11" s="93"/>
      <c r="C11" s="94" t="s">
        <v>1</v>
      </c>
      <c r="D11" s="95" t="s">
        <v>41</v>
      </c>
      <c r="E11" s="95" t="s">
        <v>41</v>
      </c>
      <c r="F11" s="95" t="s">
        <v>41</v>
      </c>
      <c r="G11" s="95" t="s">
        <v>41</v>
      </c>
      <c r="H11" s="95" t="s">
        <v>41</v>
      </c>
      <c r="I11" s="95" t="s">
        <v>41</v>
      </c>
      <c r="J11" s="96"/>
      <c r="M11" s="76"/>
    </row>
    <row r="12" spans="1:16" ht="13.5" thickTop="1">
      <c r="M12" s="76"/>
    </row>
    <row r="13" spans="1:16">
      <c r="M13" s="76"/>
    </row>
    <row r="14" spans="1:16">
      <c r="M14" s="76"/>
    </row>
  </sheetData>
  <sortState ref="C5:J10">
    <sortCondition descending="1" ref="J5:J10"/>
  </sortState>
  <mergeCells count="1">
    <mergeCell ref="B3:J3"/>
  </mergeCells>
  <phoneticPr fontId="0" type="noConversion"/>
  <printOptions horizontalCentered="1" verticalCentered="1"/>
  <pageMargins left="0.1" right="0.16" top="0.14000000000000001" bottom="0.13" header="0.24" footer="0.51181102362204722"/>
  <pageSetup paperSize="9" orientation="portrait" horizontalDpi="24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4"/>
  <dimension ref="B1:X62"/>
  <sheetViews>
    <sheetView topLeftCell="A26" zoomScale="80" zoomScaleNormal="80" workbookViewId="0">
      <selection activeCell="N68" sqref="N68"/>
    </sheetView>
  </sheetViews>
  <sheetFormatPr defaultRowHeight="12.75"/>
  <cols>
    <col min="2" max="2" width="7.85546875" style="2" customWidth="1"/>
    <col min="3" max="3" width="22.28515625" style="2" customWidth="1"/>
    <col min="4" max="4" width="13.7109375" style="2" customWidth="1"/>
    <col min="5" max="15" width="9.28515625" style="2" customWidth="1"/>
    <col min="16" max="16" width="8.140625" customWidth="1"/>
    <col min="17" max="17" width="16.5703125" customWidth="1"/>
    <col min="18" max="18" width="10.5703125" customWidth="1"/>
    <col min="19" max="19" width="9.85546875" customWidth="1"/>
    <col min="20" max="20" width="9.7109375" customWidth="1"/>
    <col min="21" max="21" width="11.42578125" customWidth="1"/>
  </cols>
  <sheetData>
    <row r="1" spans="2:24" ht="13.5" thickBot="1"/>
    <row r="2" spans="2:24" ht="15.75" thickTop="1">
      <c r="B2" s="50"/>
      <c r="C2" s="229" t="s">
        <v>218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30"/>
    </row>
    <row r="4" spans="2:24" ht="13.5" thickBot="1"/>
    <row r="5" spans="2:24" ht="18" customHeight="1" thickTop="1">
      <c r="B5" s="50"/>
      <c r="C5" s="229" t="s">
        <v>216</v>
      </c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30"/>
    </row>
    <row r="6" spans="2:24" ht="18" customHeight="1">
      <c r="B6" s="51"/>
      <c r="C6" s="44" t="s">
        <v>10</v>
      </c>
      <c r="D6" s="47" t="s">
        <v>11</v>
      </c>
      <c r="E6" s="45" t="s">
        <v>12</v>
      </c>
      <c r="F6" s="45" t="s">
        <v>13</v>
      </c>
      <c r="G6" s="45" t="s">
        <v>14</v>
      </c>
      <c r="H6" s="45" t="s">
        <v>15</v>
      </c>
      <c r="I6" s="45" t="s">
        <v>16</v>
      </c>
      <c r="J6" s="45" t="s">
        <v>17</v>
      </c>
      <c r="K6" s="45" t="s">
        <v>18</v>
      </c>
      <c r="L6" s="45" t="s">
        <v>19</v>
      </c>
      <c r="M6" s="45" t="s">
        <v>20</v>
      </c>
      <c r="N6" s="45" t="s">
        <v>25</v>
      </c>
      <c r="O6" s="45" t="s">
        <v>26</v>
      </c>
      <c r="P6" s="45" t="s">
        <v>27</v>
      </c>
      <c r="Q6" s="45"/>
      <c r="R6" s="49" t="s">
        <v>21</v>
      </c>
    </row>
    <row r="7" spans="2:24" ht="18" customHeight="1">
      <c r="B7" s="52">
        <v>1</v>
      </c>
      <c r="C7" s="48" t="s">
        <v>217</v>
      </c>
      <c r="D7" s="47">
        <v>57</v>
      </c>
      <c r="E7" s="23">
        <v>3</v>
      </c>
      <c r="F7" s="23">
        <v>1</v>
      </c>
      <c r="G7" s="23">
        <v>8</v>
      </c>
      <c r="H7" s="23">
        <v>1</v>
      </c>
      <c r="I7" s="23">
        <v>1</v>
      </c>
      <c r="J7" s="23">
        <v>1</v>
      </c>
      <c r="K7" s="23">
        <v>1</v>
      </c>
      <c r="L7" s="23">
        <v>1</v>
      </c>
      <c r="M7" s="23">
        <v>1</v>
      </c>
      <c r="N7" s="23"/>
      <c r="O7" s="23"/>
      <c r="P7" s="23"/>
      <c r="Q7" s="70" t="s">
        <v>33</v>
      </c>
      <c r="R7" s="53">
        <v>7</v>
      </c>
    </row>
    <row r="8" spans="2:24" ht="18" customHeight="1">
      <c r="B8" s="52">
        <f>B7+1</f>
        <v>2</v>
      </c>
      <c r="C8" s="34" t="s">
        <v>22</v>
      </c>
      <c r="D8" s="47">
        <v>12</v>
      </c>
      <c r="E8" s="23">
        <v>1</v>
      </c>
      <c r="F8" s="23">
        <v>8</v>
      </c>
      <c r="G8" s="23">
        <v>2</v>
      </c>
      <c r="H8" s="23">
        <v>2</v>
      </c>
      <c r="I8" s="23">
        <v>2</v>
      </c>
      <c r="J8" s="23">
        <v>4</v>
      </c>
      <c r="K8" s="23">
        <v>2</v>
      </c>
      <c r="L8" s="23">
        <v>3</v>
      </c>
      <c r="M8" s="23">
        <v>2</v>
      </c>
      <c r="N8" s="23"/>
      <c r="O8" s="23"/>
      <c r="P8" s="23"/>
      <c r="Q8" s="46" t="s">
        <v>39</v>
      </c>
      <c r="R8" s="53">
        <v>14</v>
      </c>
    </row>
    <row r="9" spans="2:24" ht="18" customHeight="1">
      <c r="B9" s="52">
        <f>B8+1</f>
        <v>3</v>
      </c>
      <c r="C9" s="34" t="s">
        <v>85</v>
      </c>
      <c r="D9" s="47">
        <v>14</v>
      </c>
      <c r="E9" s="23">
        <v>2</v>
      </c>
      <c r="F9" s="23">
        <v>2</v>
      </c>
      <c r="G9" s="23">
        <v>3</v>
      </c>
      <c r="H9" s="23">
        <v>8</v>
      </c>
      <c r="I9" s="23">
        <v>3</v>
      </c>
      <c r="J9" s="23">
        <v>3</v>
      </c>
      <c r="K9" s="23">
        <v>3</v>
      </c>
      <c r="L9" s="23">
        <v>2</v>
      </c>
      <c r="M9" s="23">
        <v>3</v>
      </c>
      <c r="N9" s="23"/>
      <c r="O9" s="23"/>
      <c r="P9" s="23"/>
      <c r="Q9" s="46" t="s">
        <v>39</v>
      </c>
      <c r="R9" s="53">
        <v>18</v>
      </c>
    </row>
    <row r="10" spans="2:24" ht="18" customHeight="1">
      <c r="B10" s="52">
        <f>B9+1</f>
        <v>4</v>
      </c>
      <c r="C10" s="34" t="s">
        <v>23</v>
      </c>
      <c r="D10" s="47">
        <v>71</v>
      </c>
      <c r="E10" s="23">
        <v>6</v>
      </c>
      <c r="F10" s="23">
        <v>5</v>
      </c>
      <c r="G10" s="23">
        <v>1</v>
      </c>
      <c r="H10" s="23">
        <v>3</v>
      </c>
      <c r="I10" s="23">
        <v>4</v>
      </c>
      <c r="J10" s="23">
        <v>2</v>
      </c>
      <c r="K10" s="23">
        <v>4</v>
      </c>
      <c r="L10" s="23">
        <v>6</v>
      </c>
      <c r="M10" s="23">
        <v>8</v>
      </c>
      <c r="N10" s="23"/>
      <c r="O10" s="23"/>
      <c r="P10" s="23"/>
      <c r="Q10" s="46" t="s">
        <v>39</v>
      </c>
      <c r="R10" s="53">
        <v>25</v>
      </c>
    </row>
    <row r="11" spans="2:24" ht="18" customHeight="1">
      <c r="B11" s="52">
        <f>B10+1</f>
        <v>5</v>
      </c>
      <c r="C11" s="48" t="s">
        <v>29</v>
      </c>
      <c r="D11" s="47">
        <v>51</v>
      </c>
      <c r="E11" s="23">
        <v>5</v>
      </c>
      <c r="F11" s="23">
        <v>4</v>
      </c>
      <c r="G11" s="23">
        <v>4</v>
      </c>
      <c r="H11" s="23">
        <v>4</v>
      </c>
      <c r="I11" s="23">
        <v>5</v>
      </c>
      <c r="J11" s="23">
        <v>5</v>
      </c>
      <c r="K11" s="23">
        <v>6</v>
      </c>
      <c r="L11" s="23">
        <v>5</v>
      </c>
      <c r="M11" s="23">
        <v>4</v>
      </c>
      <c r="N11" s="23"/>
      <c r="O11" s="23"/>
      <c r="P11" s="23"/>
      <c r="Q11" s="70" t="s">
        <v>33</v>
      </c>
      <c r="R11" s="53">
        <v>31</v>
      </c>
    </row>
    <row r="12" spans="2:24" ht="18" customHeight="1">
      <c r="B12" s="52">
        <f>B11+1</f>
        <v>6</v>
      </c>
      <c r="C12" s="34" t="s">
        <v>8</v>
      </c>
      <c r="D12" s="47">
        <v>45</v>
      </c>
      <c r="E12" s="23">
        <v>4</v>
      </c>
      <c r="F12" s="23">
        <v>3</v>
      </c>
      <c r="G12" s="23">
        <v>8</v>
      </c>
      <c r="H12" s="23">
        <v>8</v>
      </c>
      <c r="I12" s="23">
        <v>8</v>
      </c>
      <c r="J12" s="23">
        <v>6</v>
      </c>
      <c r="K12" s="23">
        <v>5</v>
      </c>
      <c r="L12" s="23">
        <v>4</v>
      </c>
      <c r="M12" s="23">
        <v>5</v>
      </c>
      <c r="N12" s="23"/>
      <c r="O12" s="23"/>
      <c r="P12" s="23"/>
      <c r="Q12" s="46" t="s">
        <v>39</v>
      </c>
      <c r="R12" s="53">
        <v>35</v>
      </c>
    </row>
    <row r="13" spans="2:24" ht="18" customHeight="1">
      <c r="B13" s="145">
        <f t="shared" ref="B13:B15" si="0">B12+1</f>
        <v>7</v>
      </c>
      <c r="C13" s="48" t="s">
        <v>38</v>
      </c>
      <c r="D13" s="47">
        <v>94</v>
      </c>
      <c r="E13" s="23">
        <v>7</v>
      </c>
      <c r="F13" s="23">
        <v>7</v>
      </c>
      <c r="G13" s="23">
        <v>5</v>
      </c>
      <c r="H13" s="23">
        <v>8</v>
      </c>
      <c r="I13" s="23">
        <v>8</v>
      </c>
      <c r="J13" s="23">
        <v>8</v>
      </c>
      <c r="K13" s="23">
        <v>8</v>
      </c>
      <c r="L13" s="23">
        <v>8</v>
      </c>
      <c r="M13" s="23">
        <v>8</v>
      </c>
      <c r="N13" s="23"/>
      <c r="O13" s="23"/>
      <c r="P13" s="23"/>
      <c r="Q13" s="70" t="s">
        <v>33</v>
      </c>
      <c r="R13" s="53">
        <v>51</v>
      </c>
    </row>
    <row r="14" spans="2:24" ht="18" customHeight="1">
      <c r="B14" s="145">
        <f t="shared" si="0"/>
        <v>8</v>
      </c>
      <c r="C14" s="34" t="s">
        <v>82</v>
      </c>
      <c r="D14" s="47">
        <v>88</v>
      </c>
      <c r="E14" s="23">
        <v>8</v>
      </c>
      <c r="F14" s="23">
        <v>6</v>
      </c>
      <c r="G14" s="23">
        <v>6</v>
      </c>
      <c r="H14" s="23">
        <v>8</v>
      </c>
      <c r="I14" s="23">
        <v>8</v>
      </c>
      <c r="J14" s="23">
        <v>8</v>
      </c>
      <c r="K14" s="23">
        <v>8</v>
      </c>
      <c r="L14" s="23">
        <v>8</v>
      </c>
      <c r="M14" s="23">
        <v>8</v>
      </c>
      <c r="N14" s="23"/>
      <c r="O14" s="23"/>
      <c r="P14" s="23"/>
      <c r="Q14" s="46" t="s">
        <v>39</v>
      </c>
      <c r="R14" s="53">
        <v>52</v>
      </c>
    </row>
    <row r="15" spans="2:24" ht="18" customHeight="1">
      <c r="B15" s="145">
        <f t="shared" si="0"/>
        <v>9</v>
      </c>
      <c r="C15" s="34"/>
      <c r="D15" s="47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46"/>
      <c r="R15" s="53"/>
    </row>
    <row r="16" spans="2:24" ht="18" customHeight="1" thickBot="1">
      <c r="B16" s="54"/>
      <c r="C16" s="55"/>
      <c r="D16" s="56" t="s">
        <v>1</v>
      </c>
      <c r="E16" s="57" t="s">
        <v>41</v>
      </c>
      <c r="F16" s="57" t="s">
        <v>41</v>
      </c>
      <c r="G16" s="57" t="s">
        <v>41</v>
      </c>
      <c r="H16" s="57" t="s">
        <v>41</v>
      </c>
      <c r="I16" s="57" t="s">
        <v>41</v>
      </c>
      <c r="J16" s="57" t="s">
        <v>41</v>
      </c>
      <c r="K16" s="57" t="s">
        <v>41</v>
      </c>
      <c r="L16" s="57" t="s">
        <v>41</v>
      </c>
      <c r="M16" s="57" t="s">
        <v>41</v>
      </c>
      <c r="N16" s="57"/>
      <c r="O16" s="57"/>
      <c r="P16" s="57"/>
      <c r="Q16" s="57"/>
      <c r="R16" s="58"/>
      <c r="X16" s="11"/>
    </row>
    <row r="17" spans="2:20" ht="18" customHeight="1" thickTop="1" thickBot="1"/>
    <row r="18" spans="2:20" ht="18" customHeight="1" thickTop="1">
      <c r="B18" s="50"/>
      <c r="C18" s="229" t="s">
        <v>247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30"/>
    </row>
    <row r="19" spans="2:20" ht="15">
      <c r="B19" s="51"/>
      <c r="C19" s="44" t="s">
        <v>10</v>
      </c>
      <c r="D19" s="47" t="s">
        <v>11</v>
      </c>
      <c r="E19" s="45" t="s">
        <v>12</v>
      </c>
      <c r="F19" s="45" t="s">
        <v>13</v>
      </c>
      <c r="G19" s="45" t="s">
        <v>14</v>
      </c>
      <c r="H19" s="45" t="s">
        <v>15</v>
      </c>
      <c r="I19" s="45" t="s">
        <v>16</v>
      </c>
      <c r="J19" s="45" t="s">
        <v>17</v>
      </c>
      <c r="K19" s="45" t="s">
        <v>18</v>
      </c>
      <c r="L19" s="45" t="s">
        <v>19</v>
      </c>
      <c r="M19" s="45" t="s">
        <v>20</v>
      </c>
      <c r="N19" s="45" t="s">
        <v>25</v>
      </c>
      <c r="O19" s="45" t="s">
        <v>26</v>
      </c>
      <c r="P19" s="45" t="s">
        <v>27</v>
      </c>
      <c r="Q19" s="45"/>
      <c r="R19" s="49" t="s">
        <v>21</v>
      </c>
    </row>
    <row r="20" spans="2:20" ht="18">
      <c r="B20" s="52"/>
      <c r="C20" s="164" t="s">
        <v>250</v>
      </c>
      <c r="D20" s="47">
        <v>84</v>
      </c>
      <c r="E20" s="23">
        <v>2</v>
      </c>
      <c r="F20" s="23">
        <v>1</v>
      </c>
      <c r="G20" s="23">
        <v>4</v>
      </c>
      <c r="H20" s="23">
        <v>2</v>
      </c>
      <c r="I20" s="23">
        <v>4</v>
      </c>
      <c r="J20" s="23">
        <v>3</v>
      </c>
      <c r="K20" s="23">
        <v>1</v>
      </c>
      <c r="L20" s="23">
        <v>1</v>
      </c>
      <c r="M20" s="23"/>
      <c r="N20" s="23"/>
      <c r="O20" s="23"/>
      <c r="P20" s="23"/>
      <c r="Q20" s="182" t="s">
        <v>253</v>
      </c>
      <c r="R20" s="53">
        <v>14</v>
      </c>
    </row>
    <row r="21" spans="2:20" ht="18">
      <c r="B21" s="52"/>
      <c r="C21" s="164" t="s">
        <v>251</v>
      </c>
      <c r="D21" s="47">
        <v>15</v>
      </c>
      <c r="E21" s="23">
        <v>3</v>
      </c>
      <c r="F21" s="23">
        <v>3</v>
      </c>
      <c r="G21" s="23">
        <v>5</v>
      </c>
      <c r="H21" s="23">
        <v>1</v>
      </c>
      <c r="I21" s="23">
        <v>1</v>
      </c>
      <c r="J21" s="23">
        <v>2</v>
      </c>
      <c r="K21" s="23">
        <v>3</v>
      </c>
      <c r="L21" s="23">
        <v>11</v>
      </c>
      <c r="M21" s="23"/>
      <c r="N21" s="23"/>
      <c r="O21" s="23"/>
      <c r="P21" s="23"/>
      <c r="Q21" s="182" t="s">
        <v>253</v>
      </c>
      <c r="R21" s="53">
        <v>18</v>
      </c>
    </row>
    <row r="22" spans="2:20" ht="18">
      <c r="B22" s="52"/>
      <c r="C22" s="48" t="s">
        <v>30</v>
      </c>
      <c r="D22" s="47">
        <v>57</v>
      </c>
      <c r="E22" s="23">
        <v>1</v>
      </c>
      <c r="F22" s="23">
        <v>11</v>
      </c>
      <c r="G22" s="23">
        <v>3</v>
      </c>
      <c r="H22" s="23">
        <v>11</v>
      </c>
      <c r="I22" s="23">
        <v>2</v>
      </c>
      <c r="J22" s="23">
        <v>5</v>
      </c>
      <c r="K22" s="23">
        <v>2</v>
      </c>
      <c r="L22" s="23">
        <v>4</v>
      </c>
      <c r="M22" s="23"/>
      <c r="N22" s="23"/>
      <c r="O22" s="23"/>
      <c r="P22" s="23"/>
      <c r="Q22" s="70" t="s">
        <v>33</v>
      </c>
      <c r="R22" s="53">
        <v>28</v>
      </c>
    </row>
    <row r="23" spans="2:20" ht="18">
      <c r="B23" s="52"/>
      <c r="C23" s="48" t="s">
        <v>38</v>
      </c>
      <c r="D23" s="47">
        <v>94</v>
      </c>
      <c r="E23" s="23">
        <v>6</v>
      </c>
      <c r="F23" s="23">
        <v>4</v>
      </c>
      <c r="G23" s="23">
        <v>11</v>
      </c>
      <c r="H23" s="23">
        <v>4</v>
      </c>
      <c r="I23" s="23">
        <v>3</v>
      </c>
      <c r="J23" s="23">
        <v>4</v>
      </c>
      <c r="K23" s="23">
        <v>6</v>
      </c>
      <c r="L23" s="23">
        <v>2</v>
      </c>
      <c r="M23" s="23"/>
      <c r="N23" s="23"/>
      <c r="O23" s="23"/>
      <c r="P23" s="23"/>
      <c r="Q23" s="70" t="s">
        <v>33</v>
      </c>
      <c r="R23" s="53">
        <v>29</v>
      </c>
    </row>
    <row r="24" spans="2:20" ht="18">
      <c r="B24" s="52"/>
      <c r="C24" s="48" t="s">
        <v>249</v>
      </c>
      <c r="D24" s="47">
        <v>87</v>
      </c>
      <c r="E24" s="23">
        <v>10</v>
      </c>
      <c r="F24" s="23">
        <v>2</v>
      </c>
      <c r="G24" s="23">
        <v>11</v>
      </c>
      <c r="H24" s="23">
        <v>11</v>
      </c>
      <c r="I24" s="23">
        <v>5</v>
      </c>
      <c r="J24" s="23">
        <v>1</v>
      </c>
      <c r="K24" s="23">
        <v>4</v>
      </c>
      <c r="L24" s="23">
        <v>3</v>
      </c>
      <c r="M24" s="23"/>
      <c r="N24" s="23"/>
      <c r="O24" s="23"/>
      <c r="P24" s="23"/>
      <c r="Q24" s="70" t="s">
        <v>33</v>
      </c>
      <c r="R24" s="53">
        <v>36</v>
      </c>
    </row>
    <row r="25" spans="2:20" ht="18">
      <c r="B25" s="52"/>
      <c r="C25" s="34" t="s">
        <v>225</v>
      </c>
      <c r="D25" s="47">
        <v>88</v>
      </c>
      <c r="E25" s="23">
        <v>8</v>
      </c>
      <c r="F25" s="23">
        <v>9</v>
      </c>
      <c r="G25" s="23">
        <v>1</v>
      </c>
      <c r="H25" s="23">
        <v>3</v>
      </c>
      <c r="I25" s="23">
        <v>6</v>
      </c>
      <c r="J25" s="23">
        <v>7</v>
      </c>
      <c r="K25" s="23">
        <v>5</v>
      </c>
      <c r="L25" s="23">
        <v>11</v>
      </c>
      <c r="M25" s="23"/>
      <c r="N25" s="23"/>
      <c r="O25" s="23"/>
      <c r="P25" s="23"/>
      <c r="Q25" s="46" t="s">
        <v>39</v>
      </c>
      <c r="R25" s="53">
        <v>39</v>
      </c>
    </row>
    <row r="26" spans="2:20" ht="18">
      <c r="B26" s="145"/>
      <c r="C26" s="34" t="s">
        <v>8</v>
      </c>
      <c r="D26" s="47">
        <v>45</v>
      </c>
      <c r="E26" s="23">
        <v>9</v>
      </c>
      <c r="F26" s="23">
        <v>7</v>
      </c>
      <c r="G26" s="23">
        <v>6</v>
      </c>
      <c r="H26" s="23">
        <v>5</v>
      </c>
      <c r="I26" s="23">
        <v>7</v>
      </c>
      <c r="J26" s="23">
        <v>11</v>
      </c>
      <c r="K26" s="23">
        <v>8</v>
      </c>
      <c r="L26" s="23">
        <v>5</v>
      </c>
      <c r="M26" s="23"/>
      <c r="N26" s="23"/>
      <c r="O26" s="23"/>
      <c r="P26" s="23"/>
      <c r="Q26" s="46" t="s">
        <v>39</v>
      </c>
      <c r="R26" s="53">
        <v>47</v>
      </c>
    </row>
    <row r="27" spans="2:20" ht="18">
      <c r="B27" s="145"/>
      <c r="C27" s="48" t="s">
        <v>29</v>
      </c>
      <c r="D27" s="47">
        <v>51</v>
      </c>
      <c r="E27" s="23">
        <v>7</v>
      </c>
      <c r="F27" s="23">
        <v>6</v>
      </c>
      <c r="G27" s="23">
        <v>11</v>
      </c>
      <c r="H27" s="23">
        <v>11</v>
      </c>
      <c r="I27" s="23">
        <v>8</v>
      </c>
      <c r="J27" s="23">
        <v>8</v>
      </c>
      <c r="K27" s="23">
        <v>7</v>
      </c>
      <c r="L27" s="23">
        <v>6</v>
      </c>
      <c r="M27" s="23"/>
      <c r="N27" s="23"/>
      <c r="O27" s="23"/>
      <c r="P27" s="23"/>
      <c r="Q27" s="70" t="s">
        <v>33</v>
      </c>
      <c r="R27" s="53">
        <v>53</v>
      </c>
    </row>
    <row r="28" spans="2:20" ht="18">
      <c r="B28" s="145"/>
      <c r="C28" s="48" t="s">
        <v>248</v>
      </c>
      <c r="D28" s="47">
        <v>11</v>
      </c>
      <c r="E28" s="23">
        <v>5</v>
      </c>
      <c r="F28" s="23">
        <v>5</v>
      </c>
      <c r="G28" s="23">
        <v>7</v>
      </c>
      <c r="H28" s="23">
        <v>11</v>
      </c>
      <c r="I28" s="23">
        <v>11</v>
      </c>
      <c r="J28" s="23">
        <v>6</v>
      </c>
      <c r="K28" s="23">
        <v>9</v>
      </c>
      <c r="L28" s="23">
        <v>11</v>
      </c>
      <c r="M28" s="23"/>
      <c r="N28" s="23"/>
      <c r="O28" s="23"/>
      <c r="P28" s="23"/>
      <c r="Q28" s="70" t="s">
        <v>33</v>
      </c>
      <c r="R28" s="53">
        <v>54</v>
      </c>
    </row>
    <row r="29" spans="2:20" ht="18">
      <c r="B29" s="145"/>
      <c r="C29" s="163" t="s">
        <v>252</v>
      </c>
      <c r="D29" s="47">
        <v>10</v>
      </c>
      <c r="E29" s="23">
        <v>4</v>
      </c>
      <c r="F29" s="23">
        <v>8</v>
      </c>
      <c r="G29" s="23">
        <v>2</v>
      </c>
      <c r="H29" s="23">
        <v>11</v>
      </c>
      <c r="I29" s="23">
        <v>11</v>
      </c>
      <c r="J29" s="23">
        <v>11</v>
      </c>
      <c r="K29" s="23">
        <v>11</v>
      </c>
      <c r="L29" s="23">
        <v>11</v>
      </c>
      <c r="M29" s="154"/>
      <c r="N29" s="154"/>
      <c r="O29" s="154"/>
      <c r="P29" s="154"/>
      <c r="Q29" s="181" t="s">
        <v>253</v>
      </c>
      <c r="R29" s="158">
        <v>58</v>
      </c>
    </row>
    <row r="30" spans="2:20" ht="16.5" thickBot="1">
      <c r="B30" s="162"/>
      <c r="C30" s="159"/>
      <c r="D30" s="160" t="s">
        <v>1</v>
      </c>
      <c r="E30" s="161" t="s">
        <v>41</v>
      </c>
      <c r="F30" s="161" t="s">
        <v>41</v>
      </c>
      <c r="G30" s="161" t="s">
        <v>41</v>
      </c>
      <c r="H30" s="161" t="s">
        <v>41</v>
      </c>
      <c r="I30" s="161" t="s">
        <v>41</v>
      </c>
      <c r="J30" s="161" t="s">
        <v>41</v>
      </c>
      <c r="K30" s="161" t="s">
        <v>41</v>
      </c>
      <c r="L30" s="161" t="s">
        <v>41</v>
      </c>
      <c r="M30" s="57"/>
      <c r="N30" s="57"/>
      <c r="O30" s="57"/>
      <c r="P30" s="57"/>
      <c r="Q30" s="57"/>
      <c r="R30" s="58"/>
    </row>
    <row r="31" spans="2:20" ht="14.25" thickTop="1" thickBot="1"/>
    <row r="32" spans="2:20" ht="15.75" customHeight="1" thickTop="1">
      <c r="B32" s="50"/>
      <c r="C32" s="226" t="s">
        <v>274</v>
      </c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31"/>
      <c r="T32" s="7"/>
    </row>
    <row r="33" spans="2:20" ht="15">
      <c r="B33" s="51"/>
      <c r="C33" s="44" t="s">
        <v>10</v>
      </c>
      <c r="D33" s="47" t="s">
        <v>11</v>
      </c>
      <c r="E33" s="45" t="s">
        <v>12</v>
      </c>
      <c r="F33" s="45" t="s">
        <v>13</v>
      </c>
      <c r="G33" s="45" t="s">
        <v>14</v>
      </c>
      <c r="H33" s="45" t="s">
        <v>15</v>
      </c>
      <c r="I33" s="45" t="s">
        <v>16</v>
      </c>
      <c r="J33" s="45" t="s">
        <v>17</v>
      </c>
      <c r="K33" s="45" t="s">
        <v>18</v>
      </c>
      <c r="L33" s="45" t="s">
        <v>19</v>
      </c>
      <c r="M33" s="45" t="s">
        <v>20</v>
      </c>
      <c r="N33" s="45" t="s">
        <v>25</v>
      </c>
      <c r="O33" s="45" t="s">
        <v>26</v>
      </c>
      <c r="P33" s="45" t="s">
        <v>27</v>
      </c>
      <c r="Q33" s="45"/>
      <c r="R33" s="49" t="s">
        <v>21</v>
      </c>
      <c r="T33" s="7"/>
    </row>
    <row r="34" spans="2:20" ht="18">
      <c r="B34" s="52"/>
      <c r="C34" s="48" t="s">
        <v>275</v>
      </c>
      <c r="D34" s="47">
        <v>57</v>
      </c>
      <c r="E34" s="23">
        <v>1</v>
      </c>
      <c r="F34" s="23">
        <v>1</v>
      </c>
      <c r="G34" s="23">
        <v>1</v>
      </c>
      <c r="H34" s="23">
        <v>1</v>
      </c>
      <c r="I34" s="23">
        <v>1</v>
      </c>
      <c r="J34" s="23">
        <v>1</v>
      </c>
      <c r="K34" s="23">
        <v>2</v>
      </c>
      <c r="L34" s="23">
        <v>2</v>
      </c>
      <c r="M34" s="23">
        <v>5</v>
      </c>
      <c r="N34" s="23">
        <v>6</v>
      </c>
      <c r="O34" s="23">
        <v>2</v>
      </c>
      <c r="P34" s="23">
        <v>2</v>
      </c>
      <c r="Q34" s="70" t="s">
        <v>33</v>
      </c>
      <c r="R34" s="53">
        <v>14</v>
      </c>
      <c r="T34" s="9"/>
    </row>
    <row r="35" spans="2:20" ht="18">
      <c r="B35" s="52"/>
      <c r="C35" s="34" t="s">
        <v>22</v>
      </c>
      <c r="D35" s="47">
        <v>12</v>
      </c>
      <c r="E35" s="134">
        <v>3</v>
      </c>
      <c r="F35" s="134">
        <v>4</v>
      </c>
      <c r="G35" s="134">
        <v>2</v>
      </c>
      <c r="H35" s="134">
        <v>2</v>
      </c>
      <c r="I35" s="134">
        <v>3</v>
      </c>
      <c r="J35" s="134">
        <v>4</v>
      </c>
      <c r="K35" s="134">
        <v>6</v>
      </c>
      <c r="L35" s="134">
        <v>1</v>
      </c>
      <c r="M35" s="134">
        <v>1</v>
      </c>
      <c r="N35" s="134">
        <v>2</v>
      </c>
      <c r="O35" s="134">
        <v>3</v>
      </c>
      <c r="P35" s="134">
        <v>4</v>
      </c>
      <c r="Q35" s="157" t="s">
        <v>39</v>
      </c>
      <c r="R35" s="53">
        <v>25</v>
      </c>
      <c r="T35" s="9"/>
    </row>
    <row r="36" spans="2:20" ht="18">
      <c r="B36" s="145"/>
      <c r="C36" s="163" t="s">
        <v>277</v>
      </c>
      <c r="D36" s="47">
        <v>84</v>
      </c>
      <c r="E36" s="23">
        <v>4</v>
      </c>
      <c r="F36" s="23">
        <v>2</v>
      </c>
      <c r="G36" s="23">
        <v>3</v>
      </c>
      <c r="H36" s="23">
        <v>3</v>
      </c>
      <c r="I36" s="23">
        <v>2</v>
      </c>
      <c r="J36" s="23">
        <v>5</v>
      </c>
      <c r="K36" s="23">
        <v>5</v>
      </c>
      <c r="L36" s="23">
        <v>3</v>
      </c>
      <c r="M36" s="23">
        <v>2</v>
      </c>
      <c r="N36" s="23">
        <v>1</v>
      </c>
      <c r="O36" s="23">
        <v>4</v>
      </c>
      <c r="P36" s="23">
        <v>3</v>
      </c>
      <c r="Q36" s="182" t="s">
        <v>253</v>
      </c>
      <c r="R36" s="53">
        <v>27</v>
      </c>
      <c r="T36" s="7"/>
    </row>
    <row r="37" spans="2:20" ht="18">
      <c r="B37" s="145"/>
      <c r="C37" s="164" t="s">
        <v>276</v>
      </c>
      <c r="D37" s="47">
        <v>87</v>
      </c>
      <c r="E37" s="23">
        <v>5</v>
      </c>
      <c r="F37" s="23">
        <v>3</v>
      </c>
      <c r="G37" s="23">
        <v>4</v>
      </c>
      <c r="H37" s="23">
        <v>4</v>
      </c>
      <c r="I37" s="23">
        <v>5</v>
      </c>
      <c r="J37" s="23">
        <v>2</v>
      </c>
      <c r="K37" s="23">
        <v>3</v>
      </c>
      <c r="L37" s="23">
        <v>4</v>
      </c>
      <c r="M37" s="23">
        <v>3</v>
      </c>
      <c r="N37" s="23">
        <v>4</v>
      </c>
      <c r="O37" s="23">
        <v>1</v>
      </c>
      <c r="P37" s="23">
        <v>1</v>
      </c>
      <c r="Q37" s="181" t="s">
        <v>253</v>
      </c>
      <c r="R37" s="53">
        <v>29</v>
      </c>
      <c r="T37" s="7"/>
    </row>
    <row r="38" spans="2:20" ht="18">
      <c r="B38" s="145"/>
      <c r="C38" s="164" t="s">
        <v>29</v>
      </c>
      <c r="D38" s="47">
        <v>112</v>
      </c>
      <c r="E38" s="23">
        <v>6</v>
      </c>
      <c r="F38" s="23">
        <v>6</v>
      </c>
      <c r="G38" s="23">
        <v>6</v>
      </c>
      <c r="H38" s="23">
        <v>6</v>
      </c>
      <c r="I38" s="23">
        <v>4</v>
      </c>
      <c r="J38" s="23">
        <v>3</v>
      </c>
      <c r="K38" s="23">
        <v>4</v>
      </c>
      <c r="L38" s="23">
        <v>5</v>
      </c>
      <c r="M38" s="23">
        <v>4</v>
      </c>
      <c r="N38" s="23">
        <v>3</v>
      </c>
      <c r="O38" s="23">
        <v>5</v>
      </c>
      <c r="P38" s="23">
        <v>5</v>
      </c>
      <c r="Q38" s="182" t="s">
        <v>253</v>
      </c>
      <c r="R38" s="53">
        <v>45</v>
      </c>
      <c r="T38" s="7"/>
    </row>
    <row r="39" spans="2:20" ht="18">
      <c r="B39" s="145"/>
      <c r="C39" s="34" t="s">
        <v>23</v>
      </c>
      <c r="D39" s="47">
        <v>71</v>
      </c>
      <c r="E39" s="23">
        <v>2</v>
      </c>
      <c r="F39" s="23">
        <v>5</v>
      </c>
      <c r="G39" s="23">
        <v>5</v>
      </c>
      <c r="H39" s="23">
        <v>5</v>
      </c>
      <c r="I39" s="23">
        <v>6</v>
      </c>
      <c r="J39" s="23">
        <v>6</v>
      </c>
      <c r="K39" s="23">
        <v>1</v>
      </c>
      <c r="L39" s="23">
        <v>6</v>
      </c>
      <c r="M39" s="23">
        <v>6</v>
      </c>
      <c r="N39" s="23">
        <v>5</v>
      </c>
      <c r="O39" s="23">
        <v>6</v>
      </c>
      <c r="P39" s="23">
        <v>6</v>
      </c>
      <c r="Q39" s="157" t="s">
        <v>39</v>
      </c>
      <c r="R39" s="158">
        <v>47</v>
      </c>
    </row>
    <row r="40" spans="2:20" ht="16.5" thickBot="1">
      <c r="B40" s="162"/>
      <c r="C40" s="159"/>
      <c r="D40" s="160" t="s">
        <v>1</v>
      </c>
      <c r="E40" s="161" t="s">
        <v>41</v>
      </c>
      <c r="F40" s="161" t="s">
        <v>41</v>
      </c>
      <c r="G40" s="161" t="s">
        <v>41</v>
      </c>
      <c r="H40" s="161" t="s">
        <v>41</v>
      </c>
      <c r="I40" s="161" t="s">
        <v>41</v>
      </c>
      <c r="J40" s="161" t="s">
        <v>41</v>
      </c>
      <c r="K40" s="161" t="s">
        <v>41</v>
      </c>
      <c r="L40" s="161" t="s">
        <v>41</v>
      </c>
      <c r="M40" s="161" t="s">
        <v>41</v>
      </c>
      <c r="N40" s="161" t="s">
        <v>41</v>
      </c>
      <c r="O40" s="161" t="s">
        <v>41</v>
      </c>
      <c r="P40" s="161" t="s">
        <v>41</v>
      </c>
      <c r="Q40" s="57"/>
      <c r="R40" s="58"/>
    </row>
    <row r="41" spans="2:20" ht="14.25" thickTop="1" thickBot="1"/>
    <row r="42" spans="2:20" ht="15.75" customHeight="1" thickTop="1">
      <c r="B42" s="50"/>
      <c r="C42" s="226" t="s">
        <v>284</v>
      </c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8"/>
      <c r="R42" s="49" t="s">
        <v>21</v>
      </c>
    </row>
    <row r="43" spans="2:20" ht="15.75" customHeight="1">
      <c r="B43" s="51"/>
      <c r="C43" s="44" t="s">
        <v>10</v>
      </c>
      <c r="D43" s="47" t="s">
        <v>11</v>
      </c>
      <c r="E43" s="45" t="s">
        <v>12</v>
      </c>
      <c r="F43" s="45" t="s">
        <v>13</v>
      </c>
      <c r="G43" s="45" t="s">
        <v>14</v>
      </c>
      <c r="H43" s="45" t="s">
        <v>15</v>
      </c>
      <c r="I43" s="45" t="s">
        <v>16</v>
      </c>
      <c r="J43" s="45" t="s">
        <v>17</v>
      </c>
      <c r="K43" s="45" t="s">
        <v>18</v>
      </c>
      <c r="L43" s="45" t="s">
        <v>19</v>
      </c>
      <c r="M43" s="45" t="s">
        <v>20</v>
      </c>
      <c r="N43" s="45" t="s">
        <v>25</v>
      </c>
      <c r="O43" s="45" t="s">
        <v>26</v>
      </c>
      <c r="P43" s="45" t="s">
        <v>27</v>
      </c>
      <c r="Q43" s="186"/>
      <c r="R43" s="49"/>
    </row>
    <row r="44" spans="2:20" ht="18">
      <c r="B44" s="51"/>
      <c r="C44" s="183" t="s">
        <v>250</v>
      </c>
      <c r="D44" s="47">
        <v>84</v>
      </c>
      <c r="E44" s="23">
        <v>1</v>
      </c>
      <c r="F44" s="23">
        <v>2</v>
      </c>
      <c r="G44" s="23">
        <v>1</v>
      </c>
      <c r="H44" s="23">
        <v>4</v>
      </c>
      <c r="I44" s="23">
        <v>2</v>
      </c>
      <c r="J44" s="23">
        <v>2</v>
      </c>
      <c r="K44" s="23"/>
      <c r="L44" s="23"/>
      <c r="M44" s="23"/>
      <c r="N44" s="23"/>
      <c r="O44" s="23"/>
      <c r="P44" s="23"/>
      <c r="Q44" s="181" t="s">
        <v>253</v>
      </c>
      <c r="R44" s="53">
        <v>8</v>
      </c>
    </row>
    <row r="45" spans="2:20" ht="15.75">
      <c r="B45" s="52"/>
      <c r="C45" s="163" t="s">
        <v>252</v>
      </c>
      <c r="D45" s="188">
        <v>10</v>
      </c>
      <c r="E45" s="149">
        <v>4</v>
      </c>
      <c r="F45" s="149">
        <v>3</v>
      </c>
      <c r="G45" s="149">
        <v>2</v>
      </c>
      <c r="H45" s="149">
        <v>1</v>
      </c>
      <c r="I45" s="149">
        <v>1</v>
      </c>
      <c r="J45" s="149">
        <v>7</v>
      </c>
      <c r="K45" s="191"/>
      <c r="L45" s="191"/>
      <c r="M45" s="191"/>
      <c r="N45" s="191"/>
      <c r="O45" s="191"/>
      <c r="P45" s="191"/>
      <c r="Q45" s="181" t="s">
        <v>253</v>
      </c>
      <c r="R45" s="53">
        <v>11</v>
      </c>
    </row>
    <row r="46" spans="2:20" ht="18">
      <c r="B46" s="52"/>
      <c r="C46" s="34" t="s">
        <v>23</v>
      </c>
      <c r="D46" s="47">
        <v>71</v>
      </c>
      <c r="E46" s="23">
        <v>2</v>
      </c>
      <c r="F46" s="23">
        <v>1</v>
      </c>
      <c r="G46" s="23">
        <v>3</v>
      </c>
      <c r="H46" s="23">
        <v>2</v>
      </c>
      <c r="I46" s="23">
        <v>6</v>
      </c>
      <c r="J46" s="23">
        <v>8</v>
      </c>
      <c r="K46" s="23"/>
      <c r="L46" s="23"/>
      <c r="M46" s="23"/>
      <c r="N46" s="23"/>
      <c r="O46" s="23"/>
      <c r="P46" s="23"/>
      <c r="Q46" s="157" t="s">
        <v>39</v>
      </c>
      <c r="R46" s="53">
        <v>14</v>
      </c>
    </row>
    <row r="47" spans="2:20" ht="18">
      <c r="B47" s="145"/>
      <c r="C47" s="164" t="s">
        <v>29</v>
      </c>
      <c r="D47" s="47">
        <v>112</v>
      </c>
      <c r="E47" s="23">
        <v>3</v>
      </c>
      <c r="F47" s="23">
        <v>4</v>
      </c>
      <c r="G47" s="23">
        <v>6</v>
      </c>
      <c r="H47" s="23">
        <v>5</v>
      </c>
      <c r="I47" s="23">
        <v>4</v>
      </c>
      <c r="J47" s="23">
        <v>1</v>
      </c>
      <c r="K47" s="23"/>
      <c r="L47" s="23"/>
      <c r="M47" s="23"/>
      <c r="N47" s="23"/>
      <c r="O47" s="23"/>
      <c r="P47" s="23"/>
      <c r="Q47" s="181" t="s">
        <v>253</v>
      </c>
      <c r="R47" s="53">
        <v>17</v>
      </c>
    </row>
    <row r="48" spans="2:20" ht="18">
      <c r="B48" s="145"/>
      <c r="C48" s="48" t="s">
        <v>30</v>
      </c>
      <c r="D48" s="47">
        <v>57</v>
      </c>
      <c r="E48" s="23">
        <v>6</v>
      </c>
      <c r="F48" s="23">
        <v>5</v>
      </c>
      <c r="G48" s="23">
        <v>5</v>
      </c>
      <c r="H48" s="23">
        <v>3</v>
      </c>
      <c r="I48" s="23">
        <v>3</v>
      </c>
      <c r="J48" s="23">
        <v>5</v>
      </c>
      <c r="K48" s="23"/>
      <c r="L48" s="23"/>
      <c r="M48" s="23"/>
      <c r="N48" s="23"/>
      <c r="O48" s="23"/>
      <c r="P48" s="23"/>
      <c r="Q48" s="192" t="s">
        <v>33</v>
      </c>
      <c r="R48" s="53">
        <v>21</v>
      </c>
    </row>
    <row r="49" spans="2:18" ht="18">
      <c r="B49" s="145"/>
      <c r="C49" s="150" t="s">
        <v>285</v>
      </c>
      <c r="D49" s="47">
        <v>88</v>
      </c>
      <c r="E49" s="23">
        <v>5</v>
      </c>
      <c r="F49" s="23">
        <v>6</v>
      </c>
      <c r="G49" s="23">
        <v>4</v>
      </c>
      <c r="H49" s="23">
        <v>8</v>
      </c>
      <c r="I49" s="23">
        <v>7</v>
      </c>
      <c r="J49" s="23">
        <v>3</v>
      </c>
      <c r="K49" s="23"/>
      <c r="L49" s="23"/>
      <c r="M49" s="23"/>
      <c r="N49" s="23"/>
      <c r="O49" s="23"/>
      <c r="P49" s="23"/>
      <c r="Q49" s="46" t="s">
        <v>39</v>
      </c>
      <c r="R49" s="53">
        <v>25</v>
      </c>
    </row>
    <row r="50" spans="2:18" ht="15">
      <c r="B50" s="145"/>
      <c r="C50" s="44" t="s">
        <v>8</v>
      </c>
      <c r="D50" s="47">
        <v>45</v>
      </c>
      <c r="E50" s="45">
        <v>7</v>
      </c>
      <c r="F50" s="45">
        <v>7</v>
      </c>
      <c r="G50" s="45">
        <v>8</v>
      </c>
      <c r="H50" s="45">
        <v>6</v>
      </c>
      <c r="I50" s="45">
        <v>8</v>
      </c>
      <c r="J50" s="45">
        <v>4</v>
      </c>
      <c r="K50" s="45"/>
      <c r="L50" s="45"/>
      <c r="M50" s="45"/>
      <c r="N50" s="45"/>
      <c r="O50" s="45"/>
      <c r="P50" s="45"/>
      <c r="Q50" s="157" t="s">
        <v>39</v>
      </c>
      <c r="R50" s="193">
        <v>32</v>
      </c>
    </row>
    <row r="51" spans="2:18" ht="18.75" thickBot="1">
      <c r="B51" s="162"/>
      <c r="C51" s="187" t="s">
        <v>88</v>
      </c>
      <c r="D51" s="189">
        <v>90</v>
      </c>
      <c r="E51" s="190">
        <v>8</v>
      </c>
      <c r="F51" s="190">
        <v>8</v>
      </c>
      <c r="G51" s="190">
        <v>7</v>
      </c>
      <c r="H51" s="190">
        <v>7</v>
      </c>
      <c r="I51" s="190">
        <v>5</v>
      </c>
      <c r="J51" s="190">
        <v>6</v>
      </c>
      <c r="K51" s="190"/>
      <c r="L51" s="190"/>
      <c r="M51" s="190"/>
      <c r="N51" s="190"/>
      <c r="O51" s="190"/>
      <c r="P51" s="190"/>
      <c r="Q51" s="157" t="s">
        <v>39</v>
      </c>
      <c r="R51" s="185">
        <v>33</v>
      </c>
    </row>
    <row r="52" spans="2:18" ht="17.25" thickTop="1" thickBot="1">
      <c r="B52" s="162"/>
      <c r="C52" s="184"/>
      <c r="D52" s="160" t="s">
        <v>1</v>
      </c>
      <c r="E52" s="161" t="s">
        <v>41</v>
      </c>
      <c r="F52" s="161" t="s">
        <v>41</v>
      </c>
      <c r="G52" s="161" t="s">
        <v>41</v>
      </c>
      <c r="H52" s="161" t="s">
        <v>41</v>
      </c>
      <c r="I52" s="161" t="s">
        <v>41</v>
      </c>
      <c r="J52" s="161" t="s">
        <v>41</v>
      </c>
      <c r="K52" s="161" t="s">
        <v>41</v>
      </c>
      <c r="L52" s="161" t="s">
        <v>41</v>
      </c>
      <c r="M52" s="161" t="s">
        <v>41</v>
      </c>
      <c r="N52" s="161" t="s">
        <v>41</v>
      </c>
      <c r="O52" s="161" t="s">
        <v>41</v>
      </c>
      <c r="P52" s="161" t="s">
        <v>41</v>
      </c>
      <c r="Q52" s="57"/>
      <c r="R52" s="185"/>
    </row>
    <row r="53" spans="2:18" ht="14.25" thickTop="1" thickBot="1"/>
    <row r="54" spans="2:18" ht="15.75" thickTop="1">
      <c r="B54" s="50"/>
      <c r="C54" s="226" t="s">
        <v>286</v>
      </c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8"/>
      <c r="R54" s="49"/>
    </row>
    <row r="55" spans="2:18" ht="15">
      <c r="B55" s="51"/>
      <c r="C55" s="44" t="s">
        <v>10</v>
      </c>
      <c r="D55" s="47" t="s">
        <v>11</v>
      </c>
      <c r="E55" s="45" t="s">
        <v>12</v>
      </c>
      <c r="F55" s="45" t="s">
        <v>13</v>
      </c>
      <c r="G55" s="45" t="s">
        <v>14</v>
      </c>
      <c r="H55" s="45" t="s">
        <v>15</v>
      </c>
      <c r="I55" s="45" t="s">
        <v>16</v>
      </c>
      <c r="J55" s="45" t="s">
        <v>17</v>
      </c>
      <c r="K55" s="45" t="s">
        <v>18</v>
      </c>
      <c r="L55" s="45" t="s">
        <v>19</v>
      </c>
      <c r="M55" s="45" t="s">
        <v>20</v>
      </c>
      <c r="N55" s="45" t="s">
        <v>25</v>
      </c>
      <c r="O55" s="45" t="s">
        <v>26</v>
      </c>
      <c r="P55" s="45" t="s">
        <v>27</v>
      </c>
      <c r="Q55" s="186"/>
      <c r="R55" s="49" t="s">
        <v>21</v>
      </c>
    </row>
    <row r="56" spans="2:18" ht="18">
      <c r="B56" s="52"/>
      <c r="C56" s="183" t="s">
        <v>287</v>
      </c>
      <c r="D56" s="47">
        <v>12</v>
      </c>
      <c r="E56" s="23">
        <v>4</v>
      </c>
      <c r="F56" s="23">
        <v>3</v>
      </c>
      <c r="G56" s="23">
        <v>1</v>
      </c>
      <c r="H56" s="23">
        <v>3</v>
      </c>
      <c r="I56" s="23">
        <v>7</v>
      </c>
      <c r="J56" s="23">
        <v>2</v>
      </c>
      <c r="K56" s="23">
        <v>5</v>
      </c>
      <c r="L56" s="23">
        <v>6</v>
      </c>
      <c r="M56" s="23"/>
      <c r="N56" s="23"/>
      <c r="O56" s="23"/>
      <c r="P56" s="23"/>
      <c r="Q56" s="157" t="s">
        <v>39</v>
      </c>
      <c r="R56" s="53">
        <v>24</v>
      </c>
    </row>
    <row r="57" spans="2:18" ht="18">
      <c r="B57" s="52"/>
      <c r="C57" s="164" t="s">
        <v>290</v>
      </c>
      <c r="D57" s="47">
        <v>71</v>
      </c>
      <c r="E57" s="23">
        <v>3</v>
      </c>
      <c r="F57" s="23">
        <v>4</v>
      </c>
      <c r="G57" s="23">
        <v>2</v>
      </c>
      <c r="H57" s="23">
        <v>2</v>
      </c>
      <c r="I57" s="23">
        <v>5</v>
      </c>
      <c r="J57" s="23">
        <v>11</v>
      </c>
      <c r="K57" s="23">
        <v>4</v>
      </c>
      <c r="L57" s="23">
        <v>5</v>
      </c>
      <c r="M57" s="23"/>
      <c r="N57" s="23"/>
      <c r="O57" s="23"/>
      <c r="P57" s="23"/>
      <c r="Q57" s="157" t="s">
        <v>39</v>
      </c>
      <c r="R57" s="53">
        <v>25</v>
      </c>
    </row>
    <row r="58" spans="2:18" ht="18">
      <c r="B58" s="145"/>
      <c r="C58" s="164" t="s">
        <v>289</v>
      </c>
      <c r="D58" s="47">
        <v>14</v>
      </c>
      <c r="E58" s="23">
        <v>1</v>
      </c>
      <c r="F58" s="23">
        <v>11</v>
      </c>
      <c r="G58" s="23">
        <v>6</v>
      </c>
      <c r="H58" s="23">
        <v>11</v>
      </c>
      <c r="I58" s="23">
        <v>2</v>
      </c>
      <c r="J58" s="23">
        <v>11</v>
      </c>
      <c r="K58" s="23">
        <v>1</v>
      </c>
      <c r="L58" s="23">
        <v>1</v>
      </c>
      <c r="M58" s="23"/>
      <c r="N58" s="23"/>
      <c r="O58" s="23"/>
      <c r="P58" s="23"/>
      <c r="Q58" s="157" t="s">
        <v>39</v>
      </c>
      <c r="R58" s="53">
        <v>33</v>
      </c>
    </row>
    <row r="59" spans="2:18" ht="18">
      <c r="B59" s="145"/>
      <c r="C59" s="194" t="s">
        <v>291</v>
      </c>
      <c r="D59" s="47">
        <v>57</v>
      </c>
      <c r="E59" s="23">
        <v>2</v>
      </c>
      <c r="F59" s="23">
        <v>6</v>
      </c>
      <c r="G59" s="23">
        <v>4</v>
      </c>
      <c r="H59" s="23">
        <v>8</v>
      </c>
      <c r="I59" s="23">
        <v>6</v>
      </c>
      <c r="J59" s="23">
        <v>4</v>
      </c>
      <c r="K59" s="23">
        <v>7</v>
      </c>
      <c r="L59" s="23">
        <v>7</v>
      </c>
      <c r="M59" s="23"/>
      <c r="N59" s="23"/>
      <c r="O59" s="23"/>
      <c r="P59" s="23"/>
      <c r="Q59" s="192" t="s">
        <v>33</v>
      </c>
      <c r="R59" s="53">
        <v>36</v>
      </c>
    </row>
    <row r="60" spans="2:18" ht="16.5" thickBot="1">
      <c r="B60" s="197"/>
      <c r="C60" s="198" t="s">
        <v>288</v>
      </c>
      <c r="D60" s="199">
        <v>45</v>
      </c>
      <c r="E60" s="200">
        <v>7</v>
      </c>
      <c r="F60" s="200">
        <v>7</v>
      </c>
      <c r="G60" s="200">
        <v>3</v>
      </c>
      <c r="H60" s="200">
        <v>6</v>
      </c>
      <c r="I60" s="200">
        <v>8</v>
      </c>
      <c r="J60" s="200">
        <v>5</v>
      </c>
      <c r="K60" s="200">
        <v>11</v>
      </c>
      <c r="L60" s="200">
        <v>8</v>
      </c>
      <c r="M60" s="57"/>
      <c r="N60" s="57"/>
      <c r="O60" s="57"/>
      <c r="P60" s="57"/>
      <c r="Q60" s="201" t="s">
        <v>39</v>
      </c>
      <c r="R60" s="185">
        <v>44</v>
      </c>
    </row>
    <row r="61" spans="2:18" ht="17.25" thickTop="1" thickBot="1">
      <c r="B61" s="195"/>
      <c r="C61" s="184"/>
      <c r="D61" s="160" t="s">
        <v>1</v>
      </c>
      <c r="E61" s="161" t="s">
        <v>41</v>
      </c>
      <c r="F61" s="161" t="s">
        <v>41</v>
      </c>
      <c r="G61" s="161" t="s">
        <v>41</v>
      </c>
      <c r="H61" s="161" t="s">
        <v>41</v>
      </c>
      <c r="I61" s="161" t="s">
        <v>41</v>
      </c>
      <c r="J61" s="161" t="s">
        <v>41</v>
      </c>
      <c r="K61" s="161" t="s">
        <v>41</v>
      </c>
      <c r="L61" s="161" t="s">
        <v>41</v>
      </c>
      <c r="M61" s="161" t="s">
        <v>41</v>
      </c>
      <c r="N61" s="161" t="s">
        <v>41</v>
      </c>
      <c r="O61" s="161" t="s">
        <v>41</v>
      </c>
      <c r="P61" s="161" t="s">
        <v>41</v>
      </c>
      <c r="Q61" s="161"/>
      <c r="R61" s="196"/>
    </row>
    <row r="62" spans="2:18" ht="13.5" thickTop="1"/>
  </sheetData>
  <sortState ref="C56:R62">
    <sortCondition ref="R56:R62"/>
  </sortState>
  <mergeCells count="6">
    <mergeCell ref="C54:Q54"/>
    <mergeCell ref="C5:R5"/>
    <mergeCell ref="C2:R2"/>
    <mergeCell ref="C18:R18"/>
    <mergeCell ref="C32:R32"/>
    <mergeCell ref="C42:Q42"/>
  </mergeCells>
  <phoneticPr fontId="0" type="noConversion"/>
  <printOptions horizontalCentered="1" verticalCentered="1"/>
  <pageMargins left="0.27559055118110237" right="0.19685039370078741" top="0.31496062992125984" bottom="0.51181102362204722" header="0.35433070866141736" footer="0.51181102362204722"/>
  <pageSetup paperSize="9" scale="90" orientation="landscape" r:id="rId1"/>
  <headerFooter alignWithMargins="0"/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O20"/>
  <sheetViews>
    <sheetView zoomScale="75" workbookViewId="0">
      <selection activeCell="C3" sqref="C3:E3"/>
    </sheetView>
  </sheetViews>
  <sheetFormatPr defaultRowHeight="12.75"/>
  <cols>
    <col min="1" max="1" width="7.7109375" style="2" customWidth="1"/>
    <col min="2" max="2" width="6.7109375" style="2" customWidth="1"/>
    <col min="3" max="3" width="12.140625" style="2" customWidth="1"/>
    <col min="4" max="4" width="35.5703125" style="2" customWidth="1"/>
    <col min="5" max="5" width="14.85546875" style="2" customWidth="1"/>
    <col min="6" max="9" width="6.140625" style="2" customWidth="1"/>
    <col min="10" max="10" width="9.140625" style="2"/>
    <col min="11" max="11" width="8.7109375" customWidth="1"/>
    <col min="12" max="12" width="4.7109375" customWidth="1"/>
    <col min="13" max="13" width="9.85546875" customWidth="1"/>
    <col min="14" max="22" width="4.7109375" customWidth="1"/>
    <col min="23" max="23" width="5.7109375" customWidth="1"/>
    <col min="24" max="24" width="10.7109375" customWidth="1"/>
    <col min="25" max="25" width="2.7109375" customWidth="1"/>
  </cols>
  <sheetData>
    <row r="1" spans="1:15" ht="13.5" thickBot="1">
      <c r="A1" s="3"/>
      <c r="B1" s="3"/>
      <c r="C1" s="3"/>
      <c r="D1" s="3"/>
      <c r="E1" s="3"/>
      <c r="F1" s="3"/>
      <c r="G1" s="3"/>
      <c r="H1" s="3"/>
      <c r="I1" s="3"/>
    </row>
    <row r="2" spans="1:15" ht="36" customHeight="1" thickTop="1" thickBot="1">
      <c r="B2" s="3"/>
      <c r="C2" s="214" t="s">
        <v>229</v>
      </c>
      <c r="D2" s="215"/>
      <c r="E2" s="216"/>
      <c r="F2" s="3"/>
      <c r="G2" s="3"/>
      <c r="H2" s="3"/>
      <c r="I2" s="3"/>
    </row>
    <row r="3" spans="1:15" ht="36" customHeight="1" thickTop="1" thickBot="1">
      <c r="C3" s="211" t="s">
        <v>2</v>
      </c>
      <c r="D3" s="212"/>
      <c r="E3" s="213"/>
      <c r="I3" s="4"/>
    </row>
    <row r="4" spans="1:15" ht="36" customHeight="1" thickTop="1">
      <c r="C4" s="41" t="s">
        <v>6</v>
      </c>
      <c r="D4" s="42" t="s">
        <v>5</v>
      </c>
      <c r="E4" s="43" t="s">
        <v>4</v>
      </c>
      <c r="F4" s="6"/>
      <c r="G4" s="6"/>
      <c r="H4" s="6"/>
      <c r="I4"/>
      <c r="J4"/>
    </row>
    <row r="5" spans="1:15" ht="36" customHeight="1">
      <c r="C5" s="38">
        <v>1</v>
      </c>
      <c r="D5" s="71"/>
      <c r="E5" s="39"/>
      <c r="I5"/>
      <c r="J5"/>
    </row>
    <row r="6" spans="1:15" ht="36" customHeight="1">
      <c r="C6" s="38">
        <f>C5+1</f>
        <v>2</v>
      </c>
      <c r="D6" s="71"/>
      <c r="E6" s="39"/>
      <c r="I6"/>
      <c r="J6"/>
    </row>
    <row r="7" spans="1:15" ht="36" customHeight="1">
      <c r="C7" s="38">
        <f>C6+1</f>
        <v>3</v>
      </c>
      <c r="D7" s="71"/>
      <c r="E7" s="39"/>
      <c r="I7"/>
      <c r="J7"/>
    </row>
    <row r="8" spans="1:15" ht="36" customHeight="1">
      <c r="C8" s="38">
        <f>C7+1</f>
        <v>4</v>
      </c>
      <c r="D8" s="27"/>
      <c r="E8" s="40"/>
      <c r="I8"/>
      <c r="J8"/>
    </row>
    <row r="9" spans="1:15" ht="36" customHeight="1">
      <c r="C9" s="38">
        <f>C8+1</f>
        <v>5</v>
      </c>
      <c r="D9" s="27"/>
      <c r="E9" s="40"/>
      <c r="I9"/>
      <c r="J9"/>
      <c r="O9" s="69"/>
    </row>
    <row r="10" spans="1:15" ht="36" customHeight="1" thickBot="1">
      <c r="C10" s="72">
        <f>C9+1</f>
        <v>6</v>
      </c>
      <c r="D10" s="73"/>
      <c r="E10" s="74"/>
      <c r="I10"/>
      <c r="J10"/>
    </row>
    <row r="11" spans="1:15" ht="18" customHeight="1" thickTop="1">
      <c r="F11"/>
      <c r="G11"/>
      <c r="H11"/>
      <c r="I11"/>
      <c r="J11"/>
    </row>
    <row r="12" spans="1:15" ht="18" customHeight="1">
      <c r="I12"/>
      <c r="J12"/>
    </row>
    <row r="13" spans="1:15">
      <c r="J13"/>
    </row>
    <row r="15" spans="1:15">
      <c r="D15" s="1"/>
    </row>
    <row r="20" spans="4:4">
      <c r="D20" s="1"/>
    </row>
  </sheetData>
  <mergeCells count="2">
    <mergeCell ref="C2:E2"/>
    <mergeCell ref="C3:E3"/>
  </mergeCells>
  <printOptions horizontalCentered="1" verticalCentered="1"/>
  <pageMargins left="0.25" right="0.67" top="0.14000000000000001" bottom="0.13" header="1.4" footer="2.08"/>
  <pageSetup paperSize="9" orientation="portrait" horizontalDpi="240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9"/>
  <sheetViews>
    <sheetView zoomScale="75" workbookViewId="0">
      <selection activeCell="R14" sqref="R14"/>
    </sheetView>
  </sheetViews>
  <sheetFormatPr defaultRowHeight="12.75"/>
  <cols>
    <col min="1" max="1" width="7.7109375" style="2" customWidth="1"/>
    <col min="2" max="2" width="6.7109375" style="2" customWidth="1"/>
    <col min="3" max="3" width="12.140625" style="2" customWidth="1"/>
    <col min="4" max="4" width="35.5703125" style="2" customWidth="1"/>
    <col min="5" max="5" width="14.85546875" style="2" customWidth="1"/>
    <col min="6" max="9" width="6.140625" style="2" customWidth="1"/>
    <col min="10" max="10" width="9.140625" style="2"/>
    <col min="11" max="11" width="8.7109375" customWidth="1"/>
    <col min="12" max="12" width="4.7109375" customWidth="1"/>
    <col min="13" max="13" width="9.85546875" customWidth="1"/>
    <col min="14" max="22" width="4.7109375" customWidth="1"/>
    <col min="23" max="23" width="5.7109375" customWidth="1"/>
    <col min="24" max="24" width="10.7109375" customWidth="1"/>
    <col min="25" max="25" width="2.7109375" customWidth="1"/>
  </cols>
  <sheetData>
    <row r="1" spans="1:15" ht="13.5" thickBot="1">
      <c r="A1" s="3"/>
      <c r="B1" s="3"/>
      <c r="C1" s="3"/>
      <c r="D1" s="3"/>
      <c r="E1" s="3"/>
      <c r="F1" s="3"/>
      <c r="G1" s="3"/>
      <c r="H1" s="3"/>
      <c r="I1" s="3"/>
    </row>
    <row r="2" spans="1:15" ht="33.75" customHeight="1" thickTop="1" thickBot="1">
      <c r="B2" s="3"/>
      <c r="C2" s="214" t="s">
        <v>92</v>
      </c>
      <c r="D2" s="215"/>
      <c r="E2" s="216"/>
      <c r="F2" s="3"/>
      <c r="G2" s="3"/>
      <c r="H2" s="3"/>
      <c r="I2" s="3"/>
    </row>
    <row r="3" spans="1:15" ht="33.75" customHeight="1" thickTop="1" thickBot="1">
      <c r="C3" s="211" t="s">
        <v>2</v>
      </c>
      <c r="D3" s="212"/>
      <c r="E3" s="213"/>
      <c r="I3" s="4"/>
    </row>
    <row r="4" spans="1:15" ht="33.75" customHeight="1" thickTop="1">
      <c r="C4" s="41" t="s">
        <v>6</v>
      </c>
      <c r="D4" s="42" t="s">
        <v>5</v>
      </c>
      <c r="E4" s="43" t="s">
        <v>4</v>
      </c>
      <c r="F4" s="6"/>
      <c r="G4" s="6"/>
      <c r="H4" s="6"/>
      <c r="I4"/>
      <c r="J4"/>
    </row>
    <row r="5" spans="1:15" ht="33.75" customHeight="1">
      <c r="C5" s="38"/>
      <c r="D5" s="71"/>
      <c r="E5" s="39"/>
      <c r="I5"/>
      <c r="J5"/>
    </row>
    <row r="6" spans="1:15" ht="33.75" customHeight="1">
      <c r="C6" s="38"/>
      <c r="D6" s="71"/>
      <c r="E6" s="39"/>
      <c r="I6"/>
      <c r="J6"/>
    </row>
    <row r="7" spans="1:15" ht="33.75" customHeight="1">
      <c r="C7" s="38"/>
      <c r="D7" s="71"/>
      <c r="E7" s="39"/>
      <c r="I7"/>
      <c r="J7"/>
    </row>
    <row r="8" spans="1:15" ht="33.75" customHeight="1">
      <c r="C8" s="38"/>
      <c r="D8" s="27"/>
      <c r="E8" s="40"/>
      <c r="I8"/>
      <c r="J8"/>
    </row>
    <row r="9" spans="1:15" ht="33.75" customHeight="1" thickBot="1">
      <c r="C9" s="72"/>
      <c r="D9" s="73"/>
      <c r="E9" s="74"/>
      <c r="I9"/>
      <c r="J9"/>
      <c r="O9" s="69"/>
    </row>
    <row r="10" spans="1:15" ht="18" customHeight="1" thickTop="1">
      <c r="F10"/>
      <c r="G10"/>
      <c r="H10"/>
      <c r="I10"/>
      <c r="J10"/>
    </row>
    <row r="11" spans="1:15" ht="18" customHeight="1">
      <c r="I11"/>
      <c r="J11"/>
    </row>
    <row r="12" spans="1:15">
      <c r="J12"/>
    </row>
    <row r="14" spans="1:15">
      <c r="D14" s="1"/>
    </row>
    <row r="19" spans="4:4">
      <c r="D19" s="1"/>
    </row>
  </sheetData>
  <mergeCells count="2">
    <mergeCell ref="C2:E2"/>
    <mergeCell ref="C3:E3"/>
  </mergeCells>
  <printOptions horizontalCentered="1" verticalCentered="1"/>
  <pageMargins left="0.25" right="0.67" top="0.14000000000000001" bottom="0.13" header="1.4" footer="2.08"/>
  <pageSetup paperSize="9" orientation="portrait" horizontalDpi="24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8</vt:i4>
      </vt:variant>
    </vt:vector>
  </HeadingPairs>
  <TitlesOfParts>
    <vt:vector size="29" baseType="lpstr">
      <vt:lpstr>classifica generale IOM</vt:lpstr>
      <vt:lpstr>classifica finale IOM</vt:lpstr>
      <vt:lpstr>classifica del giorno IOM</vt:lpstr>
      <vt:lpstr>classifica generale LUNA ROSSA</vt:lpstr>
      <vt:lpstr>classifica generale AC 100</vt:lpstr>
      <vt:lpstr>classifica generale CR914</vt:lpstr>
      <vt:lpstr>classifica del giorno CR+LR</vt:lpstr>
      <vt:lpstr>classifica finale CR 914</vt:lpstr>
      <vt:lpstr>classifica finale Luna Rossa</vt:lpstr>
      <vt:lpstr>maschera IOM </vt:lpstr>
      <vt:lpstr>maschera CR + LR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Foglio14</vt:lpstr>
      <vt:lpstr>Foglio15</vt:lpstr>
      <vt:lpstr>Foglio16</vt:lpstr>
      <vt:lpstr>'classifica del giorno CR+LR'!Area_stampa</vt:lpstr>
      <vt:lpstr>'classifica finale CR 914'!Area_stampa</vt:lpstr>
      <vt:lpstr>'classifica finale IOM'!Area_stampa</vt:lpstr>
      <vt:lpstr>'classifica finale Luna Rossa'!Area_stampa</vt:lpstr>
      <vt:lpstr>'classifica generale AC 100'!Area_stampa</vt:lpstr>
      <vt:lpstr>'classifica generale CR914'!Area_stampa</vt:lpstr>
      <vt:lpstr>'classifica generale IOM'!Area_stampa</vt:lpstr>
      <vt:lpstr>'classifica generale LUNA ROSSA'!Area_stampa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Saccenti</dc:creator>
  <cp:lastModifiedBy>Dario</cp:lastModifiedBy>
  <cp:lastPrinted>2011-12-15T16:40:25Z</cp:lastPrinted>
  <dcterms:created xsi:type="dcterms:W3CDTF">2000-02-18T16:52:04Z</dcterms:created>
  <dcterms:modified xsi:type="dcterms:W3CDTF">2013-11-10T20:49:29Z</dcterms:modified>
</cp:coreProperties>
</file>